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9260" windowHeight="4920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<sst xmlns="http://schemas.openxmlformats.org/spreadsheetml/2006/main" count="73" uniqueCount="52">
  <si>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</si>
  <si>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</si>
  <si>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</si>
  <si>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</si>
  <si>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</si>
  <si>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</si>
  <si>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</si>
  <si>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</si>
  <si>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</si>
  <si>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</si>
  <si>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</si>
  <si>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</si>
  <si>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</si>
  <si>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</si>
  <si>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</si>
  <si>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</si>
  <si>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</si>
  <si>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</si>
  <si>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</si>
  <si>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</si>
  <si>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</si>
  <si>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</si>
  <si>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</si>
  <si>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</si>
  <si>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医療施設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</si>
  <si>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</si>
  <si>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</si>
  <si>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</si>
  <si>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</si>
  <si>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</si>
  <si>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</si>
  <si>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</si>
  <si>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</si>
  <si>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</si>
  <si>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</si>
  <si>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</si>
  <si>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</si>
  <si>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</si>
  <si>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</si>
  <si>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</si>
  <si>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</si>
  <si>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</si>
  <si>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</si>
  <si>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</si>
  <si>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</si>
  <si>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７表</t>
  </si>
  <si>
    <t>百　分　率</t>
  </si>
  <si>
    <t>施　設　数</t>
  </si>
  <si>
    <t>開設者</t>
  </si>
  <si>
    <t>施設の種類</t>
  </si>
  <si>
    <t>平成25年10月１日</t>
  </si>
  <si>
    <t>平成25年10月1日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</si>
</sst>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6" fontId="9" fillId="0" borderId="30" xfId="0" applyNumberFormat="1" applyFont="1" applyFill="1" applyBorder="1" applyAlignment="1" applyProtection="1">
      <alignment horizontal="right" vertical="center"/>
      <protection locked="0"/>
    </xf>
    <xf numFmtId="176" fontId="9" fillId="0" borderId="31" xfId="0" applyNumberFormat="1" applyFont="1" applyFill="1" applyBorder="1" applyAlignment="1" applyProtection="1">
      <alignment horizontal="right" vertical="center"/>
      <protection locked="0"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176" fontId="9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33" xfId="0" applyNumberFormat="1" applyFont="1" applyFill="1" applyBorder="1" applyAlignment="1" applyProtection="1">
      <alignment horizontal="right" vertical="center"/>
      <protection locked="0"/>
    </xf>
    <xf numFmtId="176" fontId="8" fillId="0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distributed" vertical="center"/>
    </xf>
    <xf numFmtId="176" fontId="2" fillId="0" borderId="35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 applyProtection="1">
      <alignment horizontal="right" vertical="center"/>
      <protection locked="0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vertical="center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 applyProtection="1">
      <alignment horizontal="right" vertical="center"/>
      <protection locked="0"/>
    </xf>
    <xf numFmtId="176" fontId="2" fillId="0" borderId="3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6" fontId="8" fillId="0" borderId="39" xfId="0" applyNumberFormat="1" applyFont="1" applyFill="1" applyBorder="1" applyAlignment="1" applyProtection="1">
      <alignment horizontal="right" vertical="center"/>
      <protection locked="0"/>
    </xf>
    <xf numFmtId="177" fontId="8" fillId="0" borderId="39" xfId="0" applyNumberFormat="1" applyFont="1" applyFill="1" applyBorder="1" applyAlignment="1" applyProtection="1">
      <alignment horizontal="right" vertical="center"/>
      <protection locked="0"/>
    </xf>
    <xf numFmtId="177" fontId="8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indent="1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 applyProtection="1">
      <alignment horizontal="right" vertical="center"/>
      <protection locked="0"/>
    </xf>
    <xf numFmtId="177" fontId="8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29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66675</xdr:rowOff>
    </xdr:from>
    <xdr:to>
      <xdr:col>1</xdr:col>
      <xdr:colOff>314325</xdr:colOff>
      <xdr:row>10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143250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3.75390625" style="4" customWidth="1"/>
    <col min="2" max="2" width="15.125" style="4" customWidth="1"/>
    <col min="3" max="10" width="7.375" style="4" customWidth="1"/>
    <col min="11" max="11" width="7.25390625" style="4" customWidth="1"/>
    <col min="12" max="12" width="5.125" style="4" customWidth="1"/>
    <col min="13" max="13" width="17.25390625" style="4" bestFit="1" customWidth="1"/>
    <col min="14" max="14" width="8.625" style="4" customWidth="1"/>
    <col min="15" max="24" width="9.25390625" style="4" customWidth="1"/>
    <col min="25" max="16384" width="9.00390625" style="4" customWidth="1"/>
  </cols>
  <sheetData>
    <row r="1" spans="1:24" ht="17.25" customHeight="1">
      <c r="A1" s="93" t="s">
        <v>24</v>
      </c>
      <c r="B1" s="93"/>
      <c r="C1" s="96" t="s">
        <v>43</v>
      </c>
      <c r="D1" s="96"/>
      <c r="E1" s="96"/>
      <c r="F1" s="96"/>
      <c r="G1" s="96"/>
      <c r="H1" s="96"/>
      <c r="I1" s="96"/>
      <c r="J1" s="96"/>
      <c r="K1" s="3"/>
      <c r="M1" s="2" t="s">
        <v>25</v>
      </c>
      <c r="N1" s="91" t="s">
        <v>27</v>
      </c>
      <c r="O1" s="92"/>
      <c r="P1" s="92"/>
      <c r="Q1" s="92"/>
      <c r="R1" s="92"/>
      <c r="S1" s="92"/>
      <c r="T1" s="92"/>
      <c r="U1" s="92"/>
      <c r="V1" s="92"/>
      <c r="W1" s="5"/>
      <c r="X1" s="5"/>
    </row>
    <row r="2" spans="1:24" ht="18.75" customHeight="1">
      <c r="A2" s="93" t="s">
        <v>45</v>
      </c>
      <c r="B2" s="93"/>
      <c r="C2" s="96"/>
      <c r="D2" s="96"/>
      <c r="E2" s="96"/>
      <c r="F2" s="96"/>
      <c r="G2" s="96"/>
      <c r="H2" s="96"/>
      <c r="I2" s="96"/>
      <c r="J2" s="96"/>
      <c r="K2" s="3"/>
      <c r="M2" s="2" t="s">
        <v>26</v>
      </c>
      <c r="N2" s="92"/>
      <c r="O2" s="92"/>
      <c r="P2" s="92"/>
      <c r="Q2" s="92"/>
      <c r="R2" s="92"/>
      <c r="S2" s="92"/>
      <c r="T2" s="92"/>
      <c r="U2" s="92"/>
      <c r="V2" s="92"/>
      <c r="W2" s="5"/>
      <c r="X2" s="5"/>
    </row>
    <row r="3" spans="1:24" ht="18.75">
      <c r="A3" s="4" t="s">
        <v>33</v>
      </c>
      <c r="C3" s="96"/>
      <c r="D3" s="96"/>
      <c r="E3" s="96"/>
      <c r="F3" s="96"/>
      <c r="G3" s="96"/>
      <c r="H3" s="96"/>
      <c r="I3" s="96"/>
      <c r="J3" s="96"/>
      <c r="K3" s="3"/>
      <c r="N3" s="92"/>
      <c r="O3" s="92"/>
      <c r="P3" s="92"/>
      <c r="Q3" s="92"/>
      <c r="R3" s="92"/>
      <c r="S3" s="92"/>
      <c r="T3" s="92"/>
      <c r="U3" s="92"/>
      <c r="V3" s="92"/>
      <c r="W3" s="6"/>
      <c r="X3" s="6"/>
    </row>
    <row r="4" spans="3:22" ht="13.5">
      <c r="C4" s="96"/>
      <c r="D4" s="96"/>
      <c r="E4" s="96"/>
      <c r="F4" s="96"/>
      <c r="G4" s="96"/>
      <c r="H4" s="96"/>
      <c r="I4" s="96"/>
      <c r="J4" s="96"/>
      <c r="K4" s="3"/>
      <c r="N4" s="92"/>
      <c r="O4" s="92"/>
      <c r="P4" s="92"/>
      <c r="Q4" s="92"/>
      <c r="R4" s="92"/>
      <c r="S4" s="92"/>
      <c r="T4" s="92"/>
      <c r="U4" s="92"/>
      <c r="V4" s="92"/>
    </row>
    <row r="5" spans="1:24" ht="14.25" thickBot="1">
      <c r="A5" s="7"/>
      <c r="B5" s="7"/>
      <c r="C5" s="7"/>
      <c r="D5" s="7"/>
      <c r="E5" s="7"/>
      <c r="F5" s="7"/>
      <c r="G5" s="7"/>
      <c r="H5" s="7"/>
      <c r="I5" s="7"/>
      <c r="J5" s="7"/>
      <c r="K5" s="8" t="s">
        <v>50</v>
      </c>
      <c r="M5" s="7"/>
      <c r="N5" s="7"/>
      <c r="O5" s="7"/>
      <c r="P5" s="7"/>
      <c r="Q5" s="7"/>
      <c r="R5" s="7"/>
      <c r="S5" s="7"/>
      <c r="T5" s="7"/>
      <c r="U5" s="7"/>
      <c r="V5" s="7"/>
      <c r="W5" s="97" t="s">
        <v>51</v>
      </c>
      <c r="X5" s="97"/>
    </row>
    <row r="6" spans="1:24" ht="34.5" customHeight="1">
      <c r="A6" s="98" t="s">
        <v>19</v>
      </c>
      <c r="B6" s="99"/>
      <c r="C6" s="94" t="s">
        <v>20</v>
      </c>
      <c r="D6" s="95"/>
      <c r="E6" s="95"/>
      <c r="F6" s="99" t="s">
        <v>21</v>
      </c>
      <c r="G6" s="99"/>
      <c r="H6" s="99"/>
      <c r="I6" s="99"/>
      <c r="J6" s="99"/>
      <c r="K6" s="102"/>
      <c r="L6" s="9"/>
      <c r="M6" s="10" t="s">
        <v>22</v>
      </c>
      <c r="N6" s="11" t="s">
        <v>0</v>
      </c>
      <c r="O6" s="12" t="s">
        <v>23</v>
      </c>
      <c r="P6" s="12" t="s">
        <v>34</v>
      </c>
      <c r="Q6" s="12" t="s">
        <v>35</v>
      </c>
      <c r="R6" s="12" t="s">
        <v>36</v>
      </c>
      <c r="S6" s="12" t="s">
        <v>42</v>
      </c>
      <c r="T6" s="12" t="s">
        <v>41</v>
      </c>
      <c r="U6" s="12" t="s">
        <v>37</v>
      </c>
      <c r="V6" s="12" t="s">
        <v>40</v>
      </c>
      <c r="W6" s="12" t="s">
        <v>38</v>
      </c>
      <c r="X6" s="13" t="s">
        <v>39</v>
      </c>
    </row>
    <row r="7" spans="1:24" ht="71.25" customHeight="1">
      <c r="A7" s="100"/>
      <c r="B7" s="101"/>
      <c r="C7" s="14" t="s">
        <v>0</v>
      </c>
      <c r="D7" s="26" t="s">
        <v>44</v>
      </c>
      <c r="E7" s="14" t="s">
        <v>1</v>
      </c>
      <c r="F7" s="14" t="s">
        <v>0</v>
      </c>
      <c r="G7" s="14" t="s">
        <v>28</v>
      </c>
      <c r="H7" s="26" t="s">
        <v>2</v>
      </c>
      <c r="I7" s="14" t="s">
        <v>29</v>
      </c>
      <c r="J7" s="14" t="s">
        <v>30</v>
      </c>
      <c r="K7" s="25" t="s">
        <v>3</v>
      </c>
      <c r="L7" s="9"/>
      <c r="M7" s="103" t="s">
        <v>47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s="16" customFormat="1" ht="26.25" customHeight="1">
      <c r="A8" s="89" t="s">
        <v>0</v>
      </c>
      <c r="B8" s="90"/>
      <c r="C8" s="41">
        <f>D8+E8</f>
        <v>158</v>
      </c>
      <c r="D8" s="42">
        <f>D9+D17+D21+D22+D23</f>
        <v>25</v>
      </c>
      <c r="E8" s="43">
        <f>E9+E17+E21+E22+E23</f>
        <v>133</v>
      </c>
      <c r="F8" s="44">
        <f>SUM(G8:K8)</f>
        <v>20076</v>
      </c>
      <c r="G8" s="41">
        <f>G9+G17+G21+G22+G23</f>
        <v>5247</v>
      </c>
      <c r="H8" s="41">
        <f>H9+H17+H21+H22+H23</f>
        <v>40</v>
      </c>
      <c r="I8" s="41">
        <f>I9+I17+I21+I22+I23</f>
        <v>50</v>
      </c>
      <c r="J8" s="41">
        <f>J9+J17+J21+J22+J23</f>
        <v>2893</v>
      </c>
      <c r="K8" s="41">
        <f>K9+K17+K21+K22+K23</f>
        <v>11846</v>
      </c>
      <c r="L8" s="15"/>
      <c r="M8" s="40" t="s">
        <v>0</v>
      </c>
      <c r="N8" s="76">
        <f>SUM(O8:X8)</f>
        <v>158</v>
      </c>
      <c r="O8" s="77">
        <f aca="true" t="shared" si="0" ref="O8:X8">SUM(O10:O11)</f>
        <v>3</v>
      </c>
      <c r="P8" s="77">
        <f t="shared" si="0"/>
        <v>5</v>
      </c>
      <c r="Q8" s="77">
        <f t="shared" si="0"/>
        <v>33</v>
      </c>
      <c r="R8" s="77">
        <f t="shared" si="0"/>
        <v>43</v>
      </c>
      <c r="S8" s="77">
        <f t="shared" si="0"/>
        <v>26</v>
      </c>
      <c r="T8" s="77">
        <f t="shared" si="0"/>
        <v>19</v>
      </c>
      <c r="U8" s="77">
        <f t="shared" si="0"/>
        <v>19</v>
      </c>
      <c r="V8" s="77">
        <f t="shared" si="0"/>
        <v>5</v>
      </c>
      <c r="W8" s="77">
        <f t="shared" si="0"/>
        <v>2</v>
      </c>
      <c r="X8" s="77">
        <f t="shared" si="0"/>
        <v>3</v>
      </c>
    </row>
    <row r="9" spans="1:24" s="1" customFormat="1" ht="27.75" customHeight="1">
      <c r="A9" s="85" t="s">
        <v>4</v>
      </c>
      <c r="B9" s="86"/>
      <c r="C9" s="45">
        <f aca="true" t="shared" si="1" ref="C9:C25">D9+E9</f>
        <v>14</v>
      </c>
      <c r="D9" s="46">
        <f>SUM(D10:D16)</f>
        <v>0</v>
      </c>
      <c r="E9" s="47">
        <f aca="true" t="shared" si="2" ref="E9:J9">SUM(E10:E16)</f>
        <v>14</v>
      </c>
      <c r="F9" s="48">
        <f aca="true" t="shared" si="3" ref="F9:F16">SUM(G9:K9)</f>
        <v>4091</v>
      </c>
      <c r="G9" s="49">
        <f>SUM(G10:G16)</f>
        <v>70</v>
      </c>
      <c r="H9" s="49">
        <f>SUM(H10:H16)</f>
        <v>28</v>
      </c>
      <c r="I9" s="49">
        <f t="shared" si="2"/>
        <v>50</v>
      </c>
      <c r="J9" s="49">
        <f t="shared" si="2"/>
        <v>161</v>
      </c>
      <c r="K9" s="49">
        <f>SUM(K10:K16)</f>
        <v>3782</v>
      </c>
      <c r="L9" s="18"/>
      <c r="M9" s="74" t="s">
        <v>49</v>
      </c>
      <c r="N9" s="27"/>
      <c r="O9" s="28"/>
      <c r="P9" s="28"/>
      <c r="Q9" s="28"/>
      <c r="R9" s="28"/>
      <c r="S9" s="28"/>
      <c r="T9" s="28"/>
      <c r="U9" s="28"/>
      <c r="V9" s="28"/>
      <c r="W9" s="28"/>
      <c r="X9" s="17"/>
    </row>
    <row r="10" spans="1:24" s="1" customFormat="1" ht="27.75" customHeight="1">
      <c r="A10" s="17"/>
      <c r="B10" s="19" t="s">
        <v>31</v>
      </c>
      <c r="C10" s="27">
        <f t="shared" si="1"/>
        <v>0</v>
      </c>
      <c r="D10" s="34">
        <v>0</v>
      </c>
      <c r="E10" s="35">
        <v>0</v>
      </c>
      <c r="F10" s="38">
        <f t="shared" si="3"/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8"/>
      <c r="M10" s="65" t="s">
        <v>44</v>
      </c>
      <c r="N10" s="71">
        <f>SUM(O10:X10)</f>
        <v>25</v>
      </c>
      <c r="O10" s="66">
        <v>1</v>
      </c>
      <c r="P10" s="66">
        <v>0</v>
      </c>
      <c r="Q10" s="66">
        <v>0</v>
      </c>
      <c r="R10" s="66">
        <v>0</v>
      </c>
      <c r="S10" s="66">
        <v>6</v>
      </c>
      <c r="T10" s="66">
        <v>9</v>
      </c>
      <c r="U10" s="66">
        <v>6</v>
      </c>
      <c r="V10" s="66">
        <v>2</v>
      </c>
      <c r="W10" s="66">
        <v>1</v>
      </c>
      <c r="X10" s="67">
        <v>0</v>
      </c>
    </row>
    <row r="11" spans="1:24" s="1" customFormat="1" ht="27.75" customHeight="1">
      <c r="A11" s="17"/>
      <c r="B11" s="19" t="s">
        <v>32</v>
      </c>
      <c r="C11" s="27">
        <f t="shared" si="1"/>
        <v>6</v>
      </c>
      <c r="D11" s="34">
        <v>0</v>
      </c>
      <c r="E11" s="35">
        <v>6</v>
      </c>
      <c r="F11" s="38">
        <f t="shared" si="3"/>
        <v>1944</v>
      </c>
      <c r="G11" s="28">
        <v>70</v>
      </c>
      <c r="H11" s="28">
        <v>0</v>
      </c>
      <c r="I11" s="28">
        <v>50</v>
      </c>
      <c r="J11" s="28">
        <v>36</v>
      </c>
      <c r="K11" s="28">
        <v>1788</v>
      </c>
      <c r="L11" s="18"/>
      <c r="M11" s="61" t="s">
        <v>1</v>
      </c>
      <c r="N11" s="59">
        <f>SUM(O11:X11)</f>
        <v>133</v>
      </c>
      <c r="O11" s="53">
        <v>2</v>
      </c>
      <c r="P11" s="53">
        <v>5</v>
      </c>
      <c r="Q11" s="53">
        <v>33</v>
      </c>
      <c r="R11" s="53">
        <v>43</v>
      </c>
      <c r="S11" s="53">
        <v>20</v>
      </c>
      <c r="T11" s="53">
        <v>10</v>
      </c>
      <c r="U11" s="53">
        <v>13</v>
      </c>
      <c r="V11" s="53">
        <v>3</v>
      </c>
      <c r="W11" s="53">
        <v>1</v>
      </c>
      <c r="X11" s="62">
        <v>3</v>
      </c>
    </row>
    <row r="12" spans="1:24" s="1" customFormat="1" ht="27.75" customHeight="1">
      <c r="A12" s="17"/>
      <c r="B12" s="20" t="s">
        <v>6</v>
      </c>
      <c r="C12" s="27">
        <f t="shared" si="1"/>
        <v>1</v>
      </c>
      <c r="D12" s="34">
        <v>0</v>
      </c>
      <c r="E12" s="35">
        <v>1</v>
      </c>
      <c r="F12" s="38">
        <f t="shared" si="3"/>
        <v>578</v>
      </c>
      <c r="G12" s="28">
        <v>0</v>
      </c>
      <c r="H12" s="28">
        <v>12</v>
      </c>
      <c r="I12" s="28">
        <v>0</v>
      </c>
      <c r="J12" s="28">
        <v>0</v>
      </c>
      <c r="K12" s="28">
        <v>566</v>
      </c>
      <c r="L12" s="18"/>
      <c r="M12" s="75" t="s">
        <v>48</v>
      </c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17"/>
    </row>
    <row r="13" spans="1:24" s="1" customFormat="1" ht="27.75" customHeight="1">
      <c r="A13" s="17"/>
      <c r="B13" s="20" t="s">
        <v>7</v>
      </c>
      <c r="C13" s="27">
        <f t="shared" si="1"/>
        <v>4</v>
      </c>
      <c r="D13" s="34">
        <v>0</v>
      </c>
      <c r="E13" s="35">
        <v>4</v>
      </c>
      <c r="F13" s="38">
        <f t="shared" si="3"/>
        <v>795</v>
      </c>
      <c r="G13" s="28">
        <v>0</v>
      </c>
      <c r="H13" s="28">
        <v>8</v>
      </c>
      <c r="I13" s="28">
        <v>0</v>
      </c>
      <c r="J13" s="28">
        <v>125</v>
      </c>
      <c r="K13" s="28">
        <v>662</v>
      </c>
      <c r="L13" s="18"/>
      <c r="M13" s="65" t="s">
        <v>4</v>
      </c>
      <c r="N13" s="71">
        <f>SUM(O13:X13)</f>
        <v>14</v>
      </c>
      <c r="O13" s="66">
        <v>0</v>
      </c>
      <c r="P13" s="66">
        <v>0</v>
      </c>
      <c r="Q13" s="66">
        <v>0</v>
      </c>
      <c r="R13" s="66">
        <v>1</v>
      </c>
      <c r="S13" s="66">
        <v>2</v>
      </c>
      <c r="T13" s="66">
        <v>1</v>
      </c>
      <c r="U13" s="66">
        <v>4</v>
      </c>
      <c r="V13" s="66">
        <v>3</v>
      </c>
      <c r="W13" s="66">
        <v>0</v>
      </c>
      <c r="X13" s="67">
        <v>3</v>
      </c>
    </row>
    <row r="14" spans="1:24" s="1" customFormat="1" ht="27.75" customHeight="1">
      <c r="A14" s="17"/>
      <c r="B14" s="20" t="s">
        <v>8</v>
      </c>
      <c r="C14" s="27">
        <f t="shared" si="1"/>
        <v>1</v>
      </c>
      <c r="D14" s="34">
        <v>0</v>
      </c>
      <c r="E14" s="35">
        <v>1</v>
      </c>
      <c r="F14" s="38">
        <f t="shared" si="3"/>
        <v>340</v>
      </c>
      <c r="G14" s="28">
        <v>0</v>
      </c>
      <c r="H14" s="28">
        <v>0</v>
      </c>
      <c r="I14" s="28">
        <v>0</v>
      </c>
      <c r="J14" s="28">
        <v>0</v>
      </c>
      <c r="K14" s="28">
        <v>340</v>
      </c>
      <c r="L14" s="18"/>
      <c r="M14" s="18" t="s">
        <v>11</v>
      </c>
      <c r="N14" s="38">
        <f>SUM(O14:X14)</f>
        <v>3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3</v>
      </c>
      <c r="V14" s="28">
        <v>0</v>
      </c>
      <c r="W14" s="28">
        <v>0</v>
      </c>
      <c r="X14" s="68">
        <v>0</v>
      </c>
    </row>
    <row r="15" spans="1:24" s="1" customFormat="1" ht="27.75" customHeight="1">
      <c r="A15" s="17"/>
      <c r="B15" s="20" t="s">
        <v>9</v>
      </c>
      <c r="C15" s="27">
        <f t="shared" si="1"/>
        <v>1</v>
      </c>
      <c r="D15" s="34">
        <v>0</v>
      </c>
      <c r="E15" s="35">
        <v>1</v>
      </c>
      <c r="F15" s="38">
        <f t="shared" si="3"/>
        <v>204</v>
      </c>
      <c r="G15" s="28">
        <v>0</v>
      </c>
      <c r="H15" s="28">
        <v>4</v>
      </c>
      <c r="I15" s="28">
        <v>0</v>
      </c>
      <c r="J15" s="28">
        <v>0</v>
      </c>
      <c r="K15" s="28">
        <v>200</v>
      </c>
      <c r="L15" s="18"/>
      <c r="M15" s="18" t="s">
        <v>15</v>
      </c>
      <c r="N15" s="38">
        <f>SUM(O15:X15)</f>
        <v>127</v>
      </c>
      <c r="O15" s="28">
        <v>3</v>
      </c>
      <c r="P15" s="28">
        <v>5</v>
      </c>
      <c r="Q15" s="28">
        <v>30</v>
      </c>
      <c r="R15" s="28">
        <v>39</v>
      </c>
      <c r="S15" s="28">
        <v>19</v>
      </c>
      <c r="T15" s="28">
        <v>17</v>
      </c>
      <c r="U15" s="28">
        <v>11</v>
      </c>
      <c r="V15" s="28">
        <v>2</v>
      </c>
      <c r="W15" s="28">
        <v>1</v>
      </c>
      <c r="X15" s="68">
        <v>0</v>
      </c>
    </row>
    <row r="16" spans="1:24" s="1" customFormat="1" ht="27.75" customHeight="1">
      <c r="A16" s="55"/>
      <c r="B16" s="56" t="s">
        <v>10</v>
      </c>
      <c r="C16" s="54">
        <f t="shared" si="1"/>
        <v>1</v>
      </c>
      <c r="D16" s="57">
        <v>0</v>
      </c>
      <c r="E16" s="58">
        <v>1</v>
      </c>
      <c r="F16" s="59">
        <f t="shared" si="3"/>
        <v>230</v>
      </c>
      <c r="G16" s="53">
        <v>0</v>
      </c>
      <c r="H16" s="53">
        <v>4</v>
      </c>
      <c r="I16" s="53">
        <v>0</v>
      </c>
      <c r="J16" s="53">
        <v>0</v>
      </c>
      <c r="K16" s="53">
        <v>226</v>
      </c>
      <c r="L16" s="18"/>
      <c r="M16" s="18" t="s">
        <v>16</v>
      </c>
      <c r="N16" s="38">
        <f>SUM(O16:X16)</f>
        <v>3</v>
      </c>
      <c r="O16" s="28">
        <v>0</v>
      </c>
      <c r="P16" s="28">
        <v>0</v>
      </c>
      <c r="Q16" s="28">
        <v>1</v>
      </c>
      <c r="R16" s="28">
        <v>2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68">
        <v>0</v>
      </c>
    </row>
    <row r="17" spans="1:24" s="1" customFormat="1" ht="27.75" customHeight="1">
      <c r="A17" s="85" t="s">
        <v>11</v>
      </c>
      <c r="B17" s="86"/>
      <c r="C17" s="45">
        <f t="shared" si="1"/>
        <v>3</v>
      </c>
      <c r="D17" s="46">
        <f>SUM(D18:D20)</f>
        <v>0</v>
      </c>
      <c r="E17" s="47">
        <f aca="true" t="shared" si="4" ref="E17:J17">SUM(E18:E20)</f>
        <v>3</v>
      </c>
      <c r="F17" s="48">
        <f aca="true" t="shared" si="5" ref="F17:F25">SUM(G17:K17)</f>
        <v>820</v>
      </c>
      <c r="G17" s="49">
        <f>SUM(G18:G20)</f>
        <v>0</v>
      </c>
      <c r="H17" s="49">
        <f>SUM(H18:H20)</f>
        <v>4</v>
      </c>
      <c r="I17" s="49">
        <f t="shared" si="4"/>
        <v>0</v>
      </c>
      <c r="J17" s="49">
        <f t="shared" si="4"/>
        <v>120</v>
      </c>
      <c r="K17" s="49">
        <f>SUM(K18:K20)</f>
        <v>696</v>
      </c>
      <c r="L17" s="18"/>
      <c r="M17" s="24" t="s">
        <v>5</v>
      </c>
      <c r="N17" s="39">
        <f>SUM(O17:X17)</f>
        <v>11</v>
      </c>
      <c r="O17" s="30">
        <v>0</v>
      </c>
      <c r="P17" s="30">
        <v>0</v>
      </c>
      <c r="Q17" s="30">
        <v>2</v>
      </c>
      <c r="R17" s="30">
        <v>1</v>
      </c>
      <c r="S17" s="30">
        <v>5</v>
      </c>
      <c r="T17" s="30">
        <v>1</v>
      </c>
      <c r="U17" s="30">
        <v>1</v>
      </c>
      <c r="V17" s="30">
        <v>0</v>
      </c>
      <c r="W17" s="30">
        <v>1</v>
      </c>
      <c r="X17" s="78">
        <v>0</v>
      </c>
    </row>
    <row r="18" spans="1:24" s="1" customFormat="1" ht="27.75" customHeight="1">
      <c r="A18" s="17"/>
      <c r="B18" s="21" t="s">
        <v>12</v>
      </c>
      <c r="C18" s="27">
        <f t="shared" si="1"/>
        <v>1</v>
      </c>
      <c r="D18" s="34">
        <v>0</v>
      </c>
      <c r="E18" s="35">
        <v>1</v>
      </c>
      <c r="F18" s="38">
        <f t="shared" si="5"/>
        <v>260</v>
      </c>
      <c r="G18" s="28">
        <v>0</v>
      </c>
      <c r="H18" s="28">
        <v>4</v>
      </c>
      <c r="I18" s="28">
        <v>0</v>
      </c>
      <c r="J18" s="28">
        <v>0</v>
      </c>
      <c r="K18" s="28">
        <v>256</v>
      </c>
      <c r="L18" s="18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s="1" customFormat="1" ht="31.5" customHeight="1">
      <c r="A19" s="17"/>
      <c r="B19" s="21" t="s">
        <v>13</v>
      </c>
      <c r="C19" s="27">
        <f t="shared" si="1"/>
        <v>1</v>
      </c>
      <c r="D19" s="34">
        <v>0</v>
      </c>
      <c r="E19" s="35">
        <v>1</v>
      </c>
      <c r="F19" s="38">
        <f t="shared" si="5"/>
        <v>291</v>
      </c>
      <c r="G19" s="28">
        <v>0</v>
      </c>
      <c r="H19" s="28">
        <v>0</v>
      </c>
      <c r="I19" s="28">
        <v>0</v>
      </c>
      <c r="J19" s="28">
        <v>120</v>
      </c>
      <c r="K19" s="28">
        <v>171</v>
      </c>
      <c r="L19" s="18"/>
      <c r="M19" s="82" t="s">
        <v>46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s="1" customFormat="1" ht="31.5" customHeight="1">
      <c r="A20" s="55"/>
      <c r="B20" s="60" t="s">
        <v>14</v>
      </c>
      <c r="C20" s="54">
        <f t="shared" si="1"/>
        <v>1</v>
      </c>
      <c r="D20" s="57">
        <v>0</v>
      </c>
      <c r="E20" s="58">
        <v>1</v>
      </c>
      <c r="F20" s="59">
        <f t="shared" si="5"/>
        <v>269</v>
      </c>
      <c r="G20" s="53">
        <v>0</v>
      </c>
      <c r="H20" s="53">
        <v>0</v>
      </c>
      <c r="I20" s="53">
        <v>0</v>
      </c>
      <c r="J20" s="53">
        <v>0</v>
      </c>
      <c r="K20" s="53">
        <v>269</v>
      </c>
      <c r="L20" s="18"/>
      <c r="M20" s="40" t="s">
        <v>0</v>
      </c>
      <c r="N20" s="79">
        <v>100</v>
      </c>
      <c r="O20" s="80">
        <f aca="true" t="shared" si="6" ref="O20:X20">IF($N8=0,0,ROUND(O8/$N8*100,1))</f>
        <v>1.9</v>
      </c>
      <c r="P20" s="80">
        <f t="shared" si="6"/>
        <v>3.2</v>
      </c>
      <c r="Q20" s="80">
        <f t="shared" si="6"/>
        <v>20.9</v>
      </c>
      <c r="R20" s="80">
        <f t="shared" si="6"/>
        <v>27.2</v>
      </c>
      <c r="S20" s="80">
        <f t="shared" si="6"/>
        <v>16.5</v>
      </c>
      <c r="T20" s="80">
        <f t="shared" si="6"/>
        <v>12</v>
      </c>
      <c r="U20" s="80">
        <f t="shared" si="6"/>
        <v>12</v>
      </c>
      <c r="V20" s="80">
        <f t="shared" si="6"/>
        <v>3.2</v>
      </c>
      <c r="W20" s="80">
        <f t="shared" si="6"/>
        <v>1.3</v>
      </c>
      <c r="X20" s="80">
        <f t="shared" si="6"/>
        <v>1.9</v>
      </c>
    </row>
    <row r="21" spans="1:24" s="1" customFormat="1" ht="31.5" customHeight="1">
      <c r="A21" s="87" t="s">
        <v>15</v>
      </c>
      <c r="B21" s="88"/>
      <c r="C21" s="45">
        <f t="shared" si="1"/>
        <v>127</v>
      </c>
      <c r="D21" s="50">
        <v>25</v>
      </c>
      <c r="E21" s="51">
        <v>102</v>
      </c>
      <c r="F21" s="48">
        <f>SUM(G21:K21)</f>
        <v>13503</v>
      </c>
      <c r="G21" s="52">
        <v>5177</v>
      </c>
      <c r="H21" s="52">
        <v>0</v>
      </c>
      <c r="I21" s="52">
        <v>0</v>
      </c>
      <c r="J21" s="52">
        <v>2364</v>
      </c>
      <c r="K21" s="52">
        <v>5962</v>
      </c>
      <c r="L21" s="15"/>
      <c r="M21" s="74" t="s">
        <v>49</v>
      </c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1" customFormat="1" ht="31.5" customHeight="1">
      <c r="A22" s="87" t="s">
        <v>16</v>
      </c>
      <c r="B22" s="88"/>
      <c r="C22" s="45">
        <f t="shared" si="1"/>
        <v>3</v>
      </c>
      <c r="D22" s="50">
        <v>0</v>
      </c>
      <c r="E22" s="51">
        <v>3</v>
      </c>
      <c r="F22" s="48">
        <f t="shared" si="5"/>
        <v>148</v>
      </c>
      <c r="G22" s="52">
        <v>0</v>
      </c>
      <c r="H22" s="52">
        <v>0</v>
      </c>
      <c r="I22" s="52">
        <v>0</v>
      </c>
      <c r="J22" s="52">
        <v>0</v>
      </c>
      <c r="K22" s="52">
        <v>148</v>
      </c>
      <c r="L22" s="18"/>
      <c r="M22" s="65" t="s">
        <v>44</v>
      </c>
      <c r="N22" s="72">
        <v>100</v>
      </c>
      <c r="O22" s="69">
        <f aca="true" t="shared" si="7" ref="O22:X22">IF($N10=0,0,ROUND(O10/$N10*100,1))</f>
        <v>4</v>
      </c>
      <c r="P22" s="69">
        <f t="shared" si="7"/>
        <v>0</v>
      </c>
      <c r="Q22" s="69">
        <f t="shared" si="7"/>
        <v>0</v>
      </c>
      <c r="R22" s="69">
        <f t="shared" si="7"/>
        <v>0</v>
      </c>
      <c r="S22" s="69">
        <f t="shared" si="7"/>
        <v>24</v>
      </c>
      <c r="T22" s="69">
        <f t="shared" si="7"/>
        <v>36</v>
      </c>
      <c r="U22" s="69">
        <f t="shared" si="7"/>
        <v>24</v>
      </c>
      <c r="V22" s="69">
        <f t="shared" si="7"/>
        <v>8</v>
      </c>
      <c r="W22" s="69">
        <f t="shared" si="7"/>
        <v>4</v>
      </c>
      <c r="X22" s="69">
        <f t="shared" si="7"/>
        <v>0</v>
      </c>
    </row>
    <row r="23" spans="1:24" s="1" customFormat="1" ht="31.5" customHeight="1">
      <c r="A23" s="83" t="s">
        <v>5</v>
      </c>
      <c r="B23" s="84"/>
      <c r="C23" s="45">
        <f t="shared" si="1"/>
        <v>11</v>
      </c>
      <c r="D23" s="46">
        <f>SUM(D24:D25)</f>
        <v>0</v>
      </c>
      <c r="E23" s="47">
        <f aca="true" t="shared" si="8" ref="E23:J23">SUM(E24:E25)</f>
        <v>11</v>
      </c>
      <c r="F23" s="48">
        <f t="shared" si="5"/>
        <v>1514</v>
      </c>
      <c r="G23" s="49">
        <f>SUM(G24:G25)</f>
        <v>0</v>
      </c>
      <c r="H23" s="49">
        <f>SUM(H24:H25)</f>
        <v>8</v>
      </c>
      <c r="I23" s="49">
        <f t="shared" si="8"/>
        <v>0</v>
      </c>
      <c r="J23" s="49">
        <f t="shared" si="8"/>
        <v>248</v>
      </c>
      <c r="K23" s="49">
        <f>SUM(K24:K25)</f>
        <v>1258</v>
      </c>
      <c r="L23" s="18"/>
      <c r="M23" s="61" t="s">
        <v>1</v>
      </c>
      <c r="N23" s="73">
        <v>100</v>
      </c>
      <c r="O23" s="70">
        <f aca="true" t="shared" si="9" ref="O23:X23">IF($N11=0,0,ROUND(O11/$N11*100,1))</f>
        <v>1.5</v>
      </c>
      <c r="P23" s="70">
        <f t="shared" si="9"/>
        <v>3.8</v>
      </c>
      <c r="Q23" s="70">
        <f t="shared" si="9"/>
        <v>24.8</v>
      </c>
      <c r="R23" s="70">
        <f t="shared" si="9"/>
        <v>32.3</v>
      </c>
      <c r="S23" s="70">
        <f t="shared" si="9"/>
        <v>15</v>
      </c>
      <c r="T23" s="70">
        <f t="shared" si="9"/>
        <v>7.5</v>
      </c>
      <c r="U23" s="70">
        <f t="shared" si="9"/>
        <v>9.8</v>
      </c>
      <c r="V23" s="70">
        <f t="shared" si="9"/>
        <v>2.3</v>
      </c>
      <c r="W23" s="70">
        <f t="shared" si="9"/>
        <v>0.8</v>
      </c>
      <c r="X23" s="70">
        <f t="shared" si="9"/>
        <v>2.3</v>
      </c>
    </row>
    <row r="24" spans="1:24" s="1" customFormat="1" ht="27.75" customHeight="1">
      <c r="A24" s="17"/>
      <c r="B24" s="20" t="s">
        <v>17</v>
      </c>
      <c r="C24" s="27">
        <f t="shared" si="1"/>
        <v>5</v>
      </c>
      <c r="D24" s="34">
        <v>0</v>
      </c>
      <c r="E24" s="35">
        <v>5</v>
      </c>
      <c r="F24" s="38">
        <f t="shared" si="5"/>
        <v>994</v>
      </c>
      <c r="G24" s="28">
        <v>0</v>
      </c>
      <c r="H24" s="28">
        <v>8</v>
      </c>
      <c r="I24" s="28">
        <v>0</v>
      </c>
      <c r="J24" s="28">
        <v>72</v>
      </c>
      <c r="K24" s="28">
        <v>914</v>
      </c>
      <c r="L24" s="18"/>
      <c r="M24" s="75" t="s">
        <v>48</v>
      </c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1" customFormat="1" ht="27.75" customHeight="1">
      <c r="A25" s="22"/>
      <c r="B25" s="23" t="s">
        <v>18</v>
      </c>
      <c r="C25" s="29">
        <f t="shared" si="1"/>
        <v>6</v>
      </c>
      <c r="D25" s="36">
        <v>0</v>
      </c>
      <c r="E25" s="37">
        <v>6</v>
      </c>
      <c r="F25" s="39">
        <f t="shared" si="5"/>
        <v>520</v>
      </c>
      <c r="G25" s="30">
        <v>0</v>
      </c>
      <c r="H25" s="30">
        <v>0</v>
      </c>
      <c r="I25" s="30">
        <v>0</v>
      </c>
      <c r="J25" s="30">
        <v>176</v>
      </c>
      <c r="K25" s="30">
        <v>344</v>
      </c>
      <c r="L25" s="18"/>
      <c r="M25" s="65" t="s">
        <v>4</v>
      </c>
      <c r="N25" s="72">
        <v>100</v>
      </c>
      <c r="O25" s="69">
        <f aca="true" t="shared" si="10" ref="O25:X25">IF($N13=0,0,ROUND(O13/$N13*100,1))</f>
        <v>0</v>
      </c>
      <c r="P25" s="69">
        <f t="shared" si="10"/>
        <v>0</v>
      </c>
      <c r="Q25" s="69">
        <f t="shared" si="10"/>
        <v>0</v>
      </c>
      <c r="R25" s="69">
        <f t="shared" si="10"/>
        <v>7.1</v>
      </c>
      <c r="S25" s="69">
        <f t="shared" si="10"/>
        <v>14.3</v>
      </c>
      <c r="T25" s="69">
        <f t="shared" si="10"/>
        <v>7.1</v>
      </c>
      <c r="U25" s="69">
        <f t="shared" si="10"/>
        <v>28.6</v>
      </c>
      <c r="V25" s="69">
        <f t="shared" si="10"/>
        <v>21.4</v>
      </c>
      <c r="W25" s="69">
        <f t="shared" si="10"/>
        <v>0</v>
      </c>
      <c r="X25" s="69">
        <f t="shared" si="10"/>
        <v>21.4</v>
      </c>
    </row>
    <row r="26" spans="1:24" s="1" customFormat="1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18" t="s">
        <v>11</v>
      </c>
      <c r="N26" s="63">
        <v>100</v>
      </c>
      <c r="O26" s="32">
        <f aca="true" t="shared" si="11" ref="O26:X26">IF($N14=0,0,ROUND(O14/$N14*100,1))</f>
        <v>0</v>
      </c>
      <c r="P26" s="32">
        <f t="shared" si="11"/>
        <v>0</v>
      </c>
      <c r="Q26" s="32">
        <f t="shared" si="11"/>
        <v>0</v>
      </c>
      <c r="R26" s="32">
        <f t="shared" si="11"/>
        <v>0</v>
      </c>
      <c r="S26" s="32">
        <f t="shared" si="11"/>
        <v>0</v>
      </c>
      <c r="T26" s="32">
        <f t="shared" si="11"/>
        <v>0</v>
      </c>
      <c r="U26" s="32">
        <f t="shared" si="11"/>
        <v>100</v>
      </c>
      <c r="V26" s="32">
        <f t="shared" si="11"/>
        <v>0</v>
      </c>
      <c r="W26" s="32">
        <f t="shared" si="11"/>
        <v>0</v>
      </c>
      <c r="X26" s="32">
        <f t="shared" si="11"/>
        <v>0</v>
      </c>
    </row>
    <row r="27" spans="1:24" s="1" customFormat="1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18" t="s">
        <v>15</v>
      </c>
      <c r="N27" s="63">
        <v>100</v>
      </c>
      <c r="O27" s="32">
        <f aca="true" t="shared" si="12" ref="O27:X27">IF($N15=0,0,ROUND(O15/$N15*100,1))</f>
        <v>2.4</v>
      </c>
      <c r="P27" s="32">
        <f t="shared" si="12"/>
        <v>3.9</v>
      </c>
      <c r="Q27" s="32">
        <f t="shared" si="12"/>
        <v>23.6</v>
      </c>
      <c r="R27" s="32">
        <f t="shared" si="12"/>
        <v>30.7</v>
      </c>
      <c r="S27" s="32">
        <f t="shared" si="12"/>
        <v>15</v>
      </c>
      <c r="T27" s="32">
        <f t="shared" si="12"/>
        <v>13.4</v>
      </c>
      <c r="U27" s="32">
        <f t="shared" si="12"/>
        <v>8.7</v>
      </c>
      <c r="V27" s="32">
        <f t="shared" si="12"/>
        <v>1.6</v>
      </c>
      <c r="W27" s="32">
        <f t="shared" si="12"/>
        <v>0.8</v>
      </c>
      <c r="X27" s="32">
        <f t="shared" si="12"/>
        <v>0</v>
      </c>
    </row>
    <row r="28" spans="1:24" s="1" customFormat="1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18" t="s">
        <v>16</v>
      </c>
      <c r="N28" s="63">
        <v>100</v>
      </c>
      <c r="O28" s="32">
        <f aca="true" t="shared" si="13" ref="O28:X28">IF($N16=0,0,ROUND(O16/$N16*100,1))</f>
        <v>0</v>
      </c>
      <c r="P28" s="32">
        <f t="shared" si="13"/>
        <v>0</v>
      </c>
      <c r="Q28" s="32">
        <f t="shared" si="13"/>
        <v>33.3</v>
      </c>
      <c r="R28" s="32">
        <f t="shared" si="13"/>
        <v>66.7</v>
      </c>
      <c r="S28" s="32">
        <f t="shared" si="13"/>
        <v>0</v>
      </c>
      <c r="T28" s="32">
        <f t="shared" si="13"/>
        <v>0</v>
      </c>
      <c r="U28" s="32">
        <f t="shared" si="13"/>
        <v>0</v>
      </c>
      <c r="V28" s="32">
        <f t="shared" si="13"/>
        <v>0</v>
      </c>
      <c r="W28" s="32">
        <f t="shared" si="13"/>
        <v>0</v>
      </c>
      <c r="X28" s="32">
        <f t="shared" si="13"/>
        <v>0</v>
      </c>
    </row>
    <row r="29" spans="1:24" s="1" customFormat="1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24" t="s">
        <v>5</v>
      </c>
      <c r="N29" s="64">
        <v>100</v>
      </c>
      <c r="O29" s="33">
        <f aca="true" t="shared" si="14" ref="O29:X29">IF($N17=0,0,ROUND(O17/$N17*100,1))</f>
        <v>0</v>
      </c>
      <c r="P29" s="33">
        <f t="shared" si="14"/>
        <v>0</v>
      </c>
      <c r="Q29" s="33">
        <f t="shared" si="14"/>
        <v>18.2</v>
      </c>
      <c r="R29" s="33">
        <f t="shared" si="14"/>
        <v>9.1</v>
      </c>
      <c r="S29" s="33">
        <f t="shared" si="14"/>
        <v>45.5</v>
      </c>
      <c r="T29" s="33">
        <f t="shared" si="14"/>
        <v>9.1</v>
      </c>
      <c r="U29" s="33">
        <f t="shared" si="14"/>
        <v>9.1</v>
      </c>
      <c r="V29" s="33">
        <f t="shared" si="14"/>
        <v>0</v>
      </c>
      <c r="W29" s="33">
        <f t="shared" si="14"/>
        <v>9.1</v>
      </c>
      <c r="X29" s="33">
        <f t="shared" si="14"/>
        <v>0</v>
      </c>
    </row>
    <row r="30" spans="1:24" s="1" customFormat="1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</sheetData>
  <sheetProtection/>
  <mergeCells count="15">
    <mergeCell ref="N1:V4"/>
    <mergeCell ref="A1:B1"/>
    <mergeCell ref="A2:B2"/>
    <mergeCell ref="C6:E6"/>
    <mergeCell ref="C1:J4"/>
    <mergeCell ref="W5:X5"/>
    <mergeCell ref="A6:B7"/>
    <mergeCell ref="F6:K6"/>
    <mergeCell ref="M7:X7"/>
    <mergeCell ref="A23:B23"/>
    <mergeCell ref="A17:B17"/>
    <mergeCell ref="A21:B21"/>
    <mergeCell ref="A8:B8"/>
    <mergeCell ref="A9:B9"/>
    <mergeCell ref="A22:B22"/>
  </mergeCells>
  <printOptions horizontalCentered="1"/>
  <pageMargins left="0.7086614173228347" right="0.5118110236220472" top="0.5905511811023623" bottom="0.5905511811023623" header="0" footer="0"/>
  <pageSetup blackAndWhite="1" fitToHeight="1" fitToWidth="1" horizontalDpi="600" verticalDpi="600" orientation="landscape" paperSize="9" scale="65" r:id="rId2"/>
  <ignoredErrors>
    <ignoredError sqref="O20:X29 H8 D23 U9 X8:X9 E17 I17 R8:R9 N8:N10 H17 D8 P8:P9 J23 I8 J8 K8 K23 I23 G23 K17 H23 E23 C8 J17 C17:C20 D17 O8:O9 V8:V9 W8:W9 S9 T9 Q8:Q9 E8 J9 G9 K9 N12:N17 C23:C25 C22 C21 H9 D9 I9 C9:C16 E9" unlockedFormula="1"/>
    <ignoredError sqref="F17 F9 F10:F16 F18:F20 F23:F25 F22" formula="1" unlockedFormula="1"/>
    <ignoredError sqref="F10:F16 F18:F20 F23:F25 F22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2015-12-02T05:47:31Z</cp:lastPrinted>
  <dcterms:created xsi:type="dcterms:W3CDTF">2002-01-15T05:34:55Z</dcterms:created>
  <dcterms:modified xsi:type="dcterms:W3CDTF">2016-01-29T01:36:38Z</dcterms:modified>
  <cp:category/>
  <cp:version/>
  <cp:contentType/>
  <cp:contentStatus/>
</cp:coreProperties>
</file>