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355" activeTab="0"/>
  </bookViews>
  <sheets>
    <sheet name="H21.3.2" sheetId="1" r:id="rId1"/>
  </sheets>
  <externalReferences>
    <externalReference r:id="rId4"/>
  </externalReferences>
  <definedNames>
    <definedName name="_xlnm.Print_Area" localSheetId="0">'H21.3.2'!$A$1:$J$53</definedName>
  </definedNames>
  <calcPr fullCalcOnLoad="1"/>
</workbook>
</file>

<file path=xl/sharedStrings.xml><?xml version="1.0" encoding="utf-8"?>
<sst xmlns="http://schemas.openxmlformats.org/spreadsheetml/2006/main" count="86" uniqueCount="42">
  <si>
    <t>（衆議院小選挙区別）</t>
  </si>
  <si>
    <t>県計</t>
  </si>
  <si>
    <t>　　平成21年3月2日における</t>
  </si>
  <si>
    <t>　　平成20年12月2日における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</si>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</sst>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38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38" fontId="18" fillId="0" borderId="0" xfId="48" applyFont="1" applyBorder="1" applyAlignment="1">
      <alignment/>
    </xf>
    <xf numFmtId="0" fontId="18" fillId="0" borderId="10" xfId="0" applyFont="1" applyBorder="1" applyAlignment="1">
      <alignment horizontal="left"/>
    </xf>
    <xf numFmtId="38" fontId="18" fillId="0" borderId="10" xfId="48" applyFont="1" applyBorder="1" applyAlignment="1" quotePrefix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 quotePrefix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left"/>
    </xf>
    <xf numFmtId="38" fontId="18" fillId="0" borderId="14" xfId="48" applyFont="1" applyBorder="1" applyAlignment="1" quotePrefix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8" fontId="20" fillId="0" borderId="14" xfId="48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38" fontId="22" fillId="0" borderId="18" xfId="48" applyFont="1" applyBorder="1" applyAlignment="1">
      <alignment horizontal="distributed"/>
    </xf>
    <xf numFmtId="38" fontId="22" fillId="0" borderId="18" xfId="0" applyNumberFormat="1" applyFont="1" applyBorder="1" applyAlignment="1">
      <alignment/>
    </xf>
    <xf numFmtId="38" fontId="22" fillId="0" borderId="18" xfId="48" applyFont="1" applyBorder="1" applyAlignment="1">
      <alignment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22" fillId="0" borderId="18" xfId="0" applyFont="1" applyBorder="1" applyAlignment="1">
      <alignment horizontal="distributed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38" fontId="18" fillId="0" borderId="18" xfId="48" applyFont="1" applyBorder="1" applyAlignment="1">
      <alignment horizontal="distributed"/>
    </xf>
    <xf numFmtId="38" fontId="18" fillId="0" borderId="18" xfId="0" applyNumberFormat="1" applyFont="1" applyBorder="1" applyAlignment="1">
      <alignment/>
    </xf>
    <xf numFmtId="38" fontId="18" fillId="0" borderId="18" xfId="48" applyFont="1" applyBorder="1" applyAlignment="1">
      <alignment/>
    </xf>
    <xf numFmtId="38" fontId="22" fillId="0" borderId="11" xfId="48" applyFont="1" applyBorder="1" applyAlignment="1">
      <alignment horizontal="distributed"/>
    </xf>
    <xf numFmtId="38" fontId="22" fillId="0" borderId="11" xfId="0" applyNumberFormat="1" applyFont="1" applyBorder="1" applyAlignment="1">
      <alignment/>
    </xf>
    <xf numFmtId="38" fontId="18" fillId="0" borderId="11" xfId="0" applyNumberFormat="1" applyFont="1" applyBorder="1" applyAlignment="1">
      <alignment/>
    </xf>
    <xf numFmtId="38" fontId="18" fillId="0" borderId="11" xfId="48" applyFont="1" applyBorder="1" applyAlignment="1">
      <alignment/>
    </xf>
    <xf numFmtId="0" fontId="18" fillId="0" borderId="0" xfId="0" applyFont="1" applyBorder="1" applyAlignment="1">
      <alignment/>
    </xf>
    <xf numFmtId="38" fontId="18" fillId="0" borderId="14" xfId="48" applyFont="1" applyFill="1" applyBorder="1" applyAlignment="1">
      <alignment horizontal="distributed"/>
    </xf>
    <xf numFmtId="38" fontId="18" fillId="0" borderId="18" xfId="0" applyNumberFormat="1" applyFont="1" applyFill="1" applyBorder="1" applyAlignment="1">
      <alignment/>
    </xf>
    <xf numFmtId="38" fontId="18" fillId="0" borderId="18" xfId="0" applyNumberFormat="1" applyFont="1" applyFill="1" applyBorder="1" applyAlignment="1">
      <alignment/>
    </xf>
    <xf numFmtId="38" fontId="18" fillId="0" borderId="18" xfId="48" applyFont="1" applyFill="1" applyBorder="1" applyAlignment="1">
      <alignment/>
    </xf>
    <xf numFmtId="38" fontId="18" fillId="0" borderId="18" xfId="0" applyNumberFormat="1" applyFont="1" applyBorder="1" applyAlignment="1">
      <alignment/>
    </xf>
    <xf numFmtId="38" fontId="18" fillId="0" borderId="18" xfId="48" applyFont="1" applyFill="1" applyBorder="1" applyAlignment="1">
      <alignment horizontal="distributed"/>
    </xf>
    <xf numFmtId="38" fontId="18" fillId="0" borderId="19" xfId="48" applyFont="1" applyBorder="1" applyAlignment="1">
      <alignment horizontal="distributed"/>
    </xf>
    <xf numFmtId="38" fontId="18" fillId="0" borderId="19" xfId="0" applyNumberFormat="1" applyFont="1" applyBorder="1" applyAlignment="1">
      <alignment/>
    </xf>
    <xf numFmtId="38" fontId="18" fillId="0" borderId="19" xfId="48" applyFont="1" applyBorder="1" applyAlignment="1">
      <alignment/>
    </xf>
    <xf numFmtId="38" fontId="18" fillId="0" borderId="17" xfId="48" applyFont="1" applyBorder="1" applyAlignment="1">
      <alignment horizontal="distributed"/>
    </xf>
    <xf numFmtId="38" fontId="18" fillId="0" borderId="17" xfId="0" applyNumberFormat="1" applyFont="1" applyBorder="1" applyAlignment="1">
      <alignment/>
    </xf>
    <xf numFmtId="38" fontId="18" fillId="0" borderId="17" xfId="48" applyFont="1" applyBorder="1" applyAlignment="1">
      <alignment/>
    </xf>
    <xf numFmtId="0" fontId="22" fillId="0" borderId="0" xfId="0" applyFont="1" applyBorder="1" applyAlignment="1">
      <alignment/>
    </xf>
    <xf numFmtId="38" fontId="18" fillId="0" borderId="0" xfId="0" applyNumberFormat="1" applyFont="1" applyBorder="1" applyAlignment="1">
      <alignment/>
    </xf>
    <xf numFmtId="38" fontId="22" fillId="0" borderId="19" xfId="0" applyNumberFormat="1" applyFont="1" applyBorder="1" applyAlignment="1">
      <alignment/>
    </xf>
    <xf numFmtId="38" fontId="22" fillId="0" borderId="19" xfId="48" applyFont="1" applyBorder="1" applyAlignment="1">
      <alignment/>
    </xf>
    <xf numFmtId="38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6984;&#25369;&#20154;&#21517;&#31807;\&#23450;&#26178;&#30331;&#37682;200903\H21.3.2\&#23450;&#26178;&#30331;&#37682;H2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  <sheetDataSet>
      <sheetData sheetId="0">
        <row r="1">
          <cell r="C1" t="str">
            <v>平成21年3月2日現在</v>
          </cell>
          <cell r="J1" t="str">
            <v>選挙人名簿登録者数</v>
          </cell>
        </row>
        <row r="5">
          <cell r="C5">
            <v>171195</v>
          </cell>
          <cell r="D5">
            <v>190577</v>
          </cell>
          <cell r="E5">
            <v>361772</v>
          </cell>
          <cell r="U5">
            <v>171374</v>
          </cell>
          <cell r="V5">
            <v>190717</v>
          </cell>
        </row>
        <row r="6">
          <cell r="C6">
            <v>6790</v>
          </cell>
          <cell r="D6">
            <v>7802</v>
          </cell>
          <cell r="E6">
            <v>14592</v>
          </cell>
          <cell r="U6">
            <v>6760</v>
          </cell>
          <cell r="V6">
            <v>7756</v>
          </cell>
        </row>
        <row r="7">
          <cell r="C7">
            <v>45584</v>
          </cell>
          <cell r="D7">
            <v>56432</v>
          </cell>
          <cell r="E7">
            <v>102016</v>
          </cell>
          <cell r="U7">
            <v>45500</v>
          </cell>
          <cell r="V7">
            <v>56342</v>
          </cell>
        </row>
        <row r="8">
          <cell r="C8">
            <v>32145</v>
          </cell>
          <cell r="D8">
            <v>37032</v>
          </cell>
          <cell r="E8">
            <v>69177</v>
          </cell>
          <cell r="U8">
            <v>32188</v>
          </cell>
          <cell r="V8">
            <v>37017</v>
          </cell>
        </row>
        <row r="9">
          <cell r="C9">
            <v>27636</v>
          </cell>
          <cell r="D9">
            <v>32220</v>
          </cell>
          <cell r="E9">
            <v>59856</v>
          </cell>
          <cell r="U9">
            <v>27551</v>
          </cell>
          <cell r="V9">
            <v>32140</v>
          </cell>
        </row>
        <row r="10">
          <cell r="C10">
            <v>30899</v>
          </cell>
          <cell r="D10">
            <v>37077</v>
          </cell>
          <cell r="E10">
            <v>67976</v>
          </cell>
          <cell r="U10">
            <v>30820</v>
          </cell>
          <cell r="V10">
            <v>36992</v>
          </cell>
        </row>
        <row r="11">
          <cell r="C11">
            <v>17062</v>
          </cell>
          <cell r="D11">
            <v>19832</v>
          </cell>
          <cell r="E11">
            <v>36894</v>
          </cell>
          <cell r="U11">
            <v>16995</v>
          </cell>
          <cell r="V11">
            <v>19808</v>
          </cell>
        </row>
        <row r="12">
          <cell r="C12">
            <v>8480</v>
          </cell>
          <cell r="D12">
            <v>9762</v>
          </cell>
          <cell r="E12">
            <v>18242</v>
          </cell>
          <cell r="U12">
            <v>8462</v>
          </cell>
          <cell r="V12">
            <v>9732</v>
          </cell>
        </row>
        <row r="13">
          <cell r="C13">
            <v>10378</v>
          </cell>
          <cell r="D13">
            <v>12321</v>
          </cell>
          <cell r="E13">
            <v>22699</v>
          </cell>
          <cell r="U13">
            <v>10316</v>
          </cell>
          <cell r="V13">
            <v>12276</v>
          </cell>
        </row>
        <row r="14">
          <cell r="C14">
            <v>9629</v>
          </cell>
          <cell r="D14">
            <v>11230</v>
          </cell>
          <cell r="E14">
            <v>20859</v>
          </cell>
          <cell r="U14">
            <v>9595</v>
          </cell>
          <cell r="V14">
            <v>11179</v>
          </cell>
        </row>
        <row r="15">
          <cell r="C15">
            <v>13382</v>
          </cell>
          <cell r="D15">
            <v>14749</v>
          </cell>
          <cell r="E15">
            <v>28131</v>
          </cell>
          <cell r="U15">
            <v>13404</v>
          </cell>
          <cell r="V15">
            <v>14677</v>
          </cell>
        </row>
        <row r="16">
          <cell r="C16">
            <v>23490</v>
          </cell>
          <cell r="D16">
            <v>27541</v>
          </cell>
          <cell r="E16">
            <v>51031</v>
          </cell>
          <cell r="U16">
            <v>23457</v>
          </cell>
          <cell r="V16">
            <v>27515</v>
          </cell>
        </row>
        <row r="17">
          <cell r="C17">
            <v>16169</v>
          </cell>
          <cell r="D17">
            <v>19221</v>
          </cell>
          <cell r="E17">
            <v>35390</v>
          </cell>
          <cell r="U17">
            <v>16085</v>
          </cell>
          <cell r="V17">
            <v>19160</v>
          </cell>
        </row>
        <row r="18">
          <cell r="C18">
            <v>14170</v>
          </cell>
          <cell r="D18">
            <v>15997</v>
          </cell>
          <cell r="E18">
            <v>30167</v>
          </cell>
          <cell r="U18">
            <v>14108</v>
          </cell>
          <cell r="V18">
            <v>15962</v>
          </cell>
        </row>
        <row r="19">
          <cell r="C19">
            <v>13402</v>
          </cell>
          <cell r="D19">
            <v>15105</v>
          </cell>
          <cell r="E19">
            <v>28507</v>
          </cell>
          <cell r="U19">
            <v>13376</v>
          </cell>
          <cell r="V19">
            <v>15055</v>
          </cell>
        </row>
        <row r="20">
          <cell r="C20">
            <v>440411</v>
          </cell>
          <cell r="D20">
            <v>506898</v>
          </cell>
          <cell r="E20">
            <v>947309</v>
          </cell>
          <cell r="U20">
            <v>439991</v>
          </cell>
          <cell r="V20">
            <v>506328</v>
          </cell>
          <cell r="W20">
            <v>946319</v>
          </cell>
        </row>
        <row r="21">
          <cell r="C21">
            <v>1003</v>
          </cell>
          <cell r="D21">
            <v>1164</v>
          </cell>
          <cell r="E21">
            <v>2167</v>
          </cell>
          <cell r="U21">
            <v>1002</v>
          </cell>
          <cell r="V21">
            <v>1161</v>
          </cell>
        </row>
        <row r="22">
          <cell r="C22">
            <v>1003</v>
          </cell>
          <cell r="D22">
            <v>1164</v>
          </cell>
          <cell r="E22">
            <v>2167</v>
          </cell>
          <cell r="U22">
            <v>1002</v>
          </cell>
          <cell r="V22">
            <v>1161</v>
          </cell>
        </row>
        <row r="23">
          <cell r="C23">
            <v>10880</v>
          </cell>
          <cell r="D23">
            <v>12074</v>
          </cell>
          <cell r="E23">
            <v>22954</v>
          </cell>
          <cell r="U23">
            <v>10883</v>
          </cell>
          <cell r="V23">
            <v>12073</v>
          </cell>
        </row>
        <row r="24">
          <cell r="C24">
            <v>10880</v>
          </cell>
          <cell r="D24">
            <v>12074</v>
          </cell>
          <cell r="E24">
            <v>22954</v>
          </cell>
          <cell r="U24">
            <v>10883</v>
          </cell>
          <cell r="V24">
            <v>12073</v>
          </cell>
        </row>
        <row r="25">
          <cell r="C25">
            <v>4421</v>
          </cell>
          <cell r="D25">
            <v>5060</v>
          </cell>
          <cell r="E25">
            <v>9481</v>
          </cell>
          <cell r="U25">
            <v>4407</v>
          </cell>
          <cell r="V25">
            <v>5056</v>
          </cell>
        </row>
        <row r="26">
          <cell r="C26">
            <v>7088</v>
          </cell>
          <cell r="D26">
            <v>7892</v>
          </cell>
          <cell r="E26">
            <v>14980</v>
          </cell>
          <cell r="U26">
            <v>7058</v>
          </cell>
          <cell r="V26">
            <v>7857</v>
          </cell>
        </row>
        <row r="27">
          <cell r="C27">
            <v>11509</v>
          </cell>
          <cell r="D27">
            <v>12952</v>
          </cell>
          <cell r="E27">
            <v>24461</v>
          </cell>
          <cell r="U27">
            <v>11465</v>
          </cell>
          <cell r="V27">
            <v>12913</v>
          </cell>
        </row>
        <row r="28">
          <cell r="C28">
            <v>23392</v>
          </cell>
          <cell r="D28">
            <v>26190</v>
          </cell>
          <cell r="E28">
            <v>49582</v>
          </cell>
          <cell r="U28">
            <v>23350</v>
          </cell>
          <cell r="V28">
            <v>26147</v>
          </cell>
          <cell r="W28">
            <v>49497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zoomScalePageLayoutView="0" workbookViewId="0" topLeftCell="A10">
      <selection activeCell="K9" sqref="K9"/>
    </sheetView>
  </sheetViews>
  <sheetFormatPr defaultColWidth="9.00390625" defaultRowHeight="13.5"/>
  <cols>
    <col min="1" max="1" width="12.7539062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10" width="7.375" style="3" customWidth="1"/>
    <col min="11" max="16384" width="9.00390625" style="3" customWidth="1"/>
  </cols>
  <sheetData>
    <row r="1" spans="2:8" ht="18" customHeight="1">
      <c r="B1" s="2" t="str">
        <f>+'[1]入力用名簿'!C1</f>
        <v>平成21年3月2日現在</v>
      </c>
      <c r="E1" s="2" t="str">
        <f>+'[1]入力用名簿'!J1</f>
        <v>選挙人名簿登録者数</v>
      </c>
      <c r="H1" s="3" t="s">
        <v>0</v>
      </c>
    </row>
    <row r="2" ht="18" customHeight="1">
      <c r="C2" s="4"/>
    </row>
    <row r="3" spans="1:5" ht="18" customHeight="1">
      <c r="A3" s="5" t="s">
        <v>1</v>
      </c>
      <c r="B3" s="6"/>
      <c r="E3" s="6"/>
    </row>
    <row r="4" spans="1:10" ht="18" customHeight="1">
      <c r="A4" s="7"/>
      <c r="B4" s="8" t="s">
        <v>2</v>
      </c>
      <c r="C4" s="9"/>
      <c r="D4" s="10"/>
      <c r="E4" s="8" t="s">
        <v>3</v>
      </c>
      <c r="F4" s="9"/>
      <c r="G4" s="10"/>
      <c r="H4" s="11"/>
      <c r="I4" s="12"/>
      <c r="J4" s="13"/>
    </row>
    <row r="5" spans="1:10" ht="18" customHeight="1">
      <c r="A5" s="14"/>
      <c r="B5" s="15" t="s">
        <v>4</v>
      </c>
      <c r="C5" s="16"/>
      <c r="D5" s="17"/>
      <c r="E5" s="15" t="s">
        <v>5</v>
      </c>
      <c r="F5" s="16"/>
      <c r="G5" s="17"/>
      <c r="H5" s="18" t="s">
        <v>6</v>
      </c>
      <c r="I5" s="19"/>
      <c r="J5" s="20"/>
    </row>
    <row r="6" spans="1:10" ht="18" customHeight="1">
      <c r="A6" s="21"/>
      <c r="B6" s="22" t="s">
        <v>7</v>
      </c>
      <c r="C6" s="22" t="s">
        <v>8</v>
      </c>
      <c r="D6" s="22" t="s">
        <v>9</v>
      </c>
      <c r="E6" s="22" t="s">
        <v>7</v>
      </c>
      <c r="F6" s="22" t="s">
        <v>8</v>
      </c>
      <c r="G6" s="22" t="s">
        <v>9</v>
      </c>
      <c r="H6" s="22" t="s">
        <v>7</v>
      </c>
      <c r="I6" s="22" t="s">
        <v>8</v>
      </c>
      <c r="J6" s="22" t="s">
        <v>9</v>
      </c>
    </row>
    <row r="7" spans="1:12" s="26" customFormat="1" ht="18" customHeight="1">
      <c r="A7" s="23" t="s">
        <v>10</v>
      </c>
      <c r="B7" s="24">
        <f>'[1]入力用名簿'!U20</f>
        <v>439991</v>
      </c>
      <c r="C7" s="24">
        <f>'[1]入力用名簿'!V20</f>
        <v>506328</v>
      </c>
      <c r="D7" s="24">
        <f>'[1]入力用名簿'!W20</f>
        <v>946319</v>
      </c>
      <c r="E7" s="24">
        <f>'[1]入力用名簿'!C20</f>
        <v>440411</v>
      </c>
      <c r="F7" s="24">
        <f>'[1]入力用名簿'!D20</f>
        <v>506898</v>
      </c>
      <c r="G7" s="24">
        <f>'[1]入力用名簿'!E20</f>
        <v>947309</v>
      </c>
      <c r="H7" s="24">
        <f>+B7-E7</f>
        <v>-420</v>
      </c>
      <c r="I7" s="24">
        <f>+C7-F7</f>
        <v>-570</v>
      </c>
      <c r="J7" s="25">
        <f>+H7+I7</f>
        <v>-990</v>
      </c>
      <c r="L7" s="27">
        <f>+D7-G7</f>
        <v>-990</v>
      </c>
    </row>
    <row r="8" spans="1:12" s="26" customFormat="1" ht="18" customHeight="1">
      <c r="A8" s="23" t="s">
        <v>11</v>
      </c>
      <c r="B8" s="24">
        <f>'[1]入力用名簿'!U28</f>
        <v>23350</v>
      </c>
      <c r="C8" s="24">
        <f>'[1]入力用名簿'!V28</f>
        <v>26147</v>
      </c>
      <c r="D8" s="24">
        <f>'[1]入力用名簿'!W28</f>
        <v>49497</v>
      </c>
      <c r="E8" s="24">
        <f>'[1]入力用名簿'!C28</f>
        <v>23392</v>
      </c>
      <c r="F8" s="24">
        <f>'[1]入力用名簿'!D28</f>
        <v>26190</v>
      </c>
      <c r="G8" s="24">
        <f>'[1]入力用名簿'!E28</f>
        <v>49582</v>
      </c>
      <c r="H8" s="24">
        <f>+B8-E8</f>
        <v>-42</v>
      </c>
      <c r="I8" s="24">
        <f>+C8-F8</f>
        <v>-43</v>
      </c>
      <c r="J8" s="25">
        <f>+H8+I8</f>
        <v>-85</v>
      </c>
      <c r="L8" s="27">
        <f>+D8-G8</f>
        <v>-85</v>
      </c>
    </row>
    <row r="9" spans="1:12" s="26" customFormat="1" ht="18" customHeight="1">
      <c r="A9" s="28" t="s">
        <v>12</v>
      </c>
      <c r="B9" s="24">
        <f>SUM(B7:B8)</f>
        <v>463341</v>
      </c>
      <c r="C9" s="24">
        <f aca="true" t="shared" si="0" ref="C9:J9">SUM(C7:C8)</f>
        <v>532475</v>
      </c>
      <c r="D9" s="24">
        <f>SUM(D7:D8)</f>
        <v>995816</v>
      </c>
      <c r="E9" s="24">
        <f>SUM(E7:E8)</f>
        <v>463803</v>
      </c>
      <c r="F9" s="24">
        <f>SUM(F7:F8)</f>
        <v>533088</v>
      </c>
      <c r="G9" s="24">
        <f>SUM(G7:G8)</f>
        <v>996891</v>
      </c>
      <c r="H9" s="24">
        <f t="shared" si="0"/>
        <v>-462</v>
      </c>
      <c r="I9" s="24">
        <f t="shared" si="0"/>
        <v>-613</v>
      </c>
      <c r="J9" s="24">
        <f t="shared" si="0"/>
        <v>-1075</v>
      </c>
      <c r="L9" s="27">
        <f>+D9-G9</f>
        <v>-1075</v>
      </c>
    </row>
    <row r="10" ht="18" customHeight="1">
      <c r="L10" s="27"/>
    </row>
    <row r="11" spans="1:12" ht="18" customHeight="1">
      <c r="A11" s="1" t="s">
        <v>13</v>
      </c>
      <c r="B11" s="6"/>
      <c r="E11" s="6"/>
      <c r="L11" s="27"/>
    </row>
    <row r="12" spans="1:12" ht="18" customHeight="1">
      <c r="A12" s="7"/>
      <c r="B12" s="8" t="str">
        <f>B4</f>
        <v>　　平成21年3月2日における</v>
      </c>
      <c r="C12" s="9"/>
      <c r="D12" s="10"/>
      <c r="E12" s="8" t="str">
        <f>E4</f>
        <v>　　平成20年12月2日における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4</v>
      </c>
      <c r="C13" s="16"/>
      <c r="D13" s="17"/>
      <c r="E13" s="15" t="s">
        <v>5</v>
      </c>
      <c r="F13" s="16"/>
      <c r="G13" s="17"/>
      <c r="H13" s="18" t="s">
        <v>6</v>
      </c>
      <c r="I13" s="19"/>
      <c r="J13" s="20"/>
      <c r="L13" s="27"/>
    </row>
    <row r="14" spans="1:12" s="30" customFormat="1" ht="18" customHeight="1">
      <c r="A14" s="21"/>
      <c r="B14" s="29" t="s">
        <v>7</v>
      </c>
      <c r="C14" s="29" t="s">
        <v>8</v>
      </c>
      <c r="D14" s="29" t="s">
        <v>9</v>
      </c>
      <c r="E14" s="29" t="s">
        <v>7</v>
      </c>
      <c r="F14" s="29" t="s">
        <v>8</v>
      </c>
      <c r="G14" s="29" t="s">
        <v>9</v>
      </c>
      <c r="H14" s="29" t="s">
        <v>7</v>
      </c>
      <c r="I14" s="29" t="s">
        <v>8</v>
      </c>
      <c r="J14" s="29" t="s">
        <v>9</v>
      </c>
      <c r="L14" s="27"/>
    </row>
    <row r="15" spans="1:12" ht="18" customHeight="1">
      <c r="A15" s="31" t="s">
        <v>14</v>
      </c>
      <c r="B15" s="32">
        <f>'[1]入力用名簿'!U5</f>
        <v>171374</v>
      </c>
      <c r="C15" s="32">
        <f>'[1]入力用名簿'!V5</f>
        <v>190717</v>
      </c>
      <c r="D15" s="33">
        <f>+B15+C15</f>
        <v>362091</v>
      </c>
      <c r="E15" s="32">
        <f>'[1]入力用名簿'!C5</f>
        <v>171195</v>
      </c>
      <c r="F15" s="32">
        <f>'[1]入力用名簿'!D5</f>
        <v>190577</v>
      </c>
      <c r="G15" s="32">
        <f>'[1]入力用名簿'!E5</f>
        <v>361772</v>
      </c>
      <c r="H15" s="32">
        <f>+B15-E15</f>
        <v>179</v>
      </c>
      <c r="I15" s="32">
        <f>+C15-F15</f>
        <v>140</v>
      </c>
      <c r="J15" s="33">
        <f>+H15+I15</f>
        <v>319</v>
      </c>
      <c r="L15" s="27">
        <f>+D15-G15</f>
        <v>319</v>
      </c>
    </row>
    <row r="16" spans="1:12" s="26" customFormat="1" ht="18" customHeight="1">
      <c r="A16" s="23" t="s">
        <v>15</v>
      </c>
      <c r="B16" s="24">
        <f>SUM(B15:B15)</f>
        <v>171374</v>
      </c>
      <c r="C16" s="24">
        <f aca="true" t="shared" si="1" ref="C16:J16">SUM(C15:C15)</f>
        <v>190717</v>
      </c>
      <c r="D16" s="24">
        <f t="shared" si="1"/>
        <v>362091</v>
      </c>
      <c r="E16" s="24">
        <f>SUM(E15)</f>
        <v>171195</v>
      </c>
      <c r="F16" s="24">
        <f>SUM(F15)</f>
        <v>190577</v>
      </c>
      <c r="G16" s="24">
        <f>SUM(G15)</f>
        <v>361772</v>
      </c>
      <c r="H16" s="24">
        <f t="shared" si="1"/>
        <v>179</v>
      </c>
      <c r="I16" s="24">
        <f t="shared" si="1"/>
        <v>140</v>
      </c>
      <c r="J16" s="24">
        <f t="shared" si="1"/>
        <v>319</v>
      </c>
      <c r="L16" s="27">
        <f>+D16-G16</f>
        <v>319</v>
      </c>
    </row>
    <row r="17" spans="1:12" ht="18" customHeight="1">
      <c r="A17" s="34"/>
      <c r="B17" s="35"/>
      <c r="C17" s="35"/>
      <c r="D17" s="35"/>
      <c r="E17" s="35"/>
      <c r="F17" s="35"/>
      <c r="G17" s="35"/>
      <c r="H17" s="36"/>
      <c r="I17" s="36"/>
      <c r="J17" s="37"/>
      <c r="L17" s="27"/>
    </row>
    <row r="18" spans="1:12" s="38" customFormat="1" ht="18" customHeight="1">
      <c r="A18" s="1" t="s">
        <v>16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8" customFormat="1" ht="18" customHeight="1">
      <c r="A19" s="7"/>
      <c r="B19" s="8" t="str">
        <f>B4</f>
        <v>　　平成21年3月2日における</v>
      </c>
      <c r="C19" s="9"/>
      <c r="D19" s="10"/>
      <c r="E19" s="8" t="str">
        <f>E4</f>
        <v>　　平成20年12月2日における</v>
      </c>
      <c r="F19" s="9"/>
      <c r="G19" s="10"/>
      <c r="H19" s="11"/>
      <c r="I19" s="12"/>
      <c r="J19" s="13"/>
      <c r="L19" s="27"/>
    </row>
    <row r="20" spans="1:12" s="38" customFormat="1" ht="18" customHeight="1">
      <c r="A20" s="14"/>
      <c r="B20" s="15" t="s">
        <v>4</v>
      </c>
      <c r="C20" s="16"/>
      <c r="D20" s="17"/>
      <c r="E20" s="15" t="s">
        <v>5</v>
      </c>
      <c r="F20" s="16"/>
      <c r="G20" s="17"/>
      <c r="H20" s="18" t="s">
        <v>6</v>
      </c>
      <c r="I20" s="19"/>
      <c r="J20" s="20"/>
      <c r="L20" s="27"/>
    </row>
    <row r="21" spans="1:12" s="38" customFormat="1" ht="18" customHeight="1">
      <c r="A21" s="21"/>
      <c r="B21" s="29" t="s">
        <v>7</v>
      </c>
      <c r="C21" s="29" t="s">
        <v>8</v>
      </c>
      <c r="D21" s="29" t="s">
        <v>9</v>
      </c>
      <c r="E21" s="29" t="s">
        <v>7</v>
      </c>
      <c r="F21" s="29" t="s">
        <v>8</v>
      </c>
      <c r="G21" s="29" t="s">
        <v>9</v>
      </c>
      <c r="H21" s="29" t="s">
        <v>7</v>
      </c>
      <c r="I21" s="29" t="s">
        <v>8</v>
      </c>
      <c r="J21" s="29" t="s">
        <v>9</v>
      </c>
      <c r="L21" s="27"/>
    </row>
    <row r="22" spans="1:12" s="38" customFormat="1" ht="18" customHeight="1">
      <c r="A22" s="39" t="s">
        <v>14</v>
      </c>
      <c r="B22" s="40">
        <f>'[1]入力用名簿'!U6</f>
        <v>6760</v>
      </c>
      <c r="C22" s="40">
        <f>'[1]入力用名簿'!V6</f>
        <v>7756</v>
      </c>
      <c r="D22" s="40">
        <f>B22+C22</f>
        <v>14516</v>
      </c>
      <c r="E22" s="40">
        <f>'[1]入力用名簿'!C6</f>
        <v>6790</v>
      </c>
      <c r="F22" s="40">
        <f>'[1]入力用名簿'!D6</f>
        <v>7802</v>
      </c>
      <c r="G22" s="40">
        <f>'[1]入力用名簿'!E6</f>
        <v>14592</v>
      </c>
      <c r="H22" s="41">
        <f>+B22-E22</f>
        <v>-30</v>
      </c>
      <c r="I22" s="41">
        <f>+C22-F22</f>
        <v>-46</v>
      </c>
      <c r="J22" s="42">
        <f>+H22+I22</f>
        <v>-76</v>
      </c>
      <c r="L22" s="27">
        <f aca="true" t="shared" si="2" ref="L22:L34">+D22-G22</f>
        <v>-76</v>
      </c>
    </row>
    <row r="23" spans="1:12" ht="18" customHeight="1">
      <c r="A23" s="31" t="s">
        <v>17</v>
      </c>
      <c r="B23" s="43">
        <f>'[1]入力用名簿'!U9</f>
        <v>27551</v>
      </c>
      <c r="C23" s="43">
        <f>'[1]入力用名簿'!V9</f>
        <v>32140</v>
      </c>
      <c r="D23" s="33">
        <f aca="true" t="shared" si="3" ref="D23:D33">+B23+C23</f>
        <v>59691</v>
      </c>
      <c r="E23" s="43">
        <f>'[1]入力用名簿'!C9</f>
        <v>27636</v>
      </c>
      <c r="F23" s="43">
        <f>'[1]入力用名簿'!D9</f>
        <v>32220</v>
      </c>
      <c r="G23" s="43">
        <f>'[1]入力用名簿'!E9</f>
        <v>59856</v>
      </c>
      <c r="H23" s="32">
        <f>+B23-E23</f>
        <v>-85</v>
      </c>
      <c r="I23" s="32">
        <f>+C23-F23</f>
        <v>-80</v>
      </c>
      <c r="J23" s="33">
        <f>+H23+I23</f>
        <v>-165</v>
      </c>
      <c r="L23" s="27">
        <f t="shared" si="2"/>
        <v>-165</v>
      </c>
    </row>
    <row r="24" spans="1:12" ht="18" customHeight="1">
      <c r="A24" s="31" t="s">
        <v>18</v>
      </c>
      <c r="B24" s="32">
        <f>'[1]入力用名簿'!U10</f>
        <v>30820</v>
      </c>
      <c r="C24" s="32">
        <f>'[1]入力用名簿'!V10</f>
        <v>36992</v>
      </c>
      <c r="D24" s="33">
        <f t="shared" si="3"/>
        <v>67812</v>
      </c>
      <c r="E24" s="32">
        <f>'[1]入力用名簿'!C10</f>
        <v>30899</v>
      </c>
      <c r="F24" s="32">
        <f>'[1]入力用名簿'!D10</f>
        <v>37077</v>
      </c>
      <c r="G24" s="32">
        <f>'[1]入力用名簿'!E10</f>
        <v>67976</v>
      </c>
      <c r="H24" s="32">
        <f aca="true" t="shared" si="4" ref="H24:I33">+B24-E24</f>
        <v>-79</v>
      </c>
      <c r="I24" s="32">
        <f t="shared" si="4"/>
        <v>-85</v>
      </c>
      <c r="J24" s="33">
        <f aca="true" t="shared" si="5" ref="J24:J33">+H24+I24</f>
        <v>-164</v>
      </c>
      <c r="L24" s="27">
        <f t="shared" si="2"/>
        <v>-164</v>
      </c>
    </row>
    <row r="25" spans="1:12" ht="18" customHeight="1">
      <c r="A25" s="44" t="s">
        <v>19</v>
      </c>
      <c r="B25" s="41">
        <f>'[1]入力用名簿'!U11</f>
        <v>16995</v>
      </c>
      <c r="C25" s="41">
        <f>'[1]入力用名簿'!V11</f>
        <v>19808</v>
      </c>
      <c r="D25" s="42">
        <f t="shared" si="3"/>
        <v>36803</v>
      </c>
      <c r="E25" s="41">
        <f>'[1]入力用名簿'!C11</f>
        <v>17062</v>
      </c>
      <c r="F25" s="41">
        <f>'[1]入力用名簿'!D11</f>
        <v>19832</v>
      </c>
      <c r="G25" s="41">
        <f>'[1]入力用名簿'!E11</f>
        <v>36894</v>
      </c>
      <c r="H25" s="41">
        <f t="shared" si="4"/>
        <v>-67</v>
      </c>
      <c r="I25" s="41">
        <f t="shared" si="4"/>
        <v>-24</v>
      </c>
      <c r="J25" s="42">
        <f t="shared" si="5"/>
        <v>-91</v>
      </c>
      <c r="L25" s="27">
        <f t="shared" si="2"/>
        <v>-91</v>
      </c>
    </row>
    <row r="26" spans="1:12" ht="18" customHeight="1">
      <c r="A26" s="31" t="s">
        <v>20</v>
      </c>
      <c r="B26" s="32">
        <f>'[1]入力用名簿'!U12</f>
        <v>8462</v>
      </c>
      <c r="C26" s="32">
        <f>'[1]入力用名簿'!V12</f>
        <v>9732</v>
      </c>
      <c r="D26" s="33">
        <f t="shared" si="3"/>
        <v>18194</v>
      </c>
      <c r="E26" s="32">
        <f>'[1]入力用名簿'!C12</f>
        <v>8480</v>
      </c>
      <c r="F26" s="32">
        <f>'[1]入力用名簿'!D12</f>
        <v>9762</v>
      </c>
      <c r="G26" s="32">
        <f>'[1]入力用名簿'!E12</f>
        <v>18242</v>
      </c>
      <c r="H26" s="32">
        <f t="shared" si="4"/>
        <v>-18</v>
      </c>
      <c r="I26" s="32">
        <f t="shared" si="4"/>
        <v>-30</v>
      </c>
      <c r="J26" s="33">
        <f t="shared" si="5"/>
        <v>-48</v>
      </c>
      <c r="L26" s="27">
        <f t="shared" si="2"/>
        <v>-48</v>
      </c>
    </row>
    <row r="27" spans="1:12" ht="18" customHeight="1">
      <c r="A27" s="31" t="s">
        <v>21</v>
      </c>
      <c r="B27" s="32">
        <f>'[1]入力用名簿'!U13</f>
        <v>10316</v>
      </c>
      <c r="C27" s="32">
        <f>'[1]入力用名簿'!V13</f>
        <v>12276</v>
      </c>
      <c r="D27" s="33">
        <f t="shared" si="3"/>
        <v>22592</v>
      </c>
      <c r="E27" s="32">
        <f>'[1]入力用名簿'!C13</f>
        <v>10378</v>
      </c>
      <c r="F27" s="32">
        <f>'[1]入力用名簿'!D13</f>
        <v>12321</v>
      </c>
      <c r="G27" s="32">
        <f>'[1]入力用名簿'!E13</f>
        <v>22699</v>
      </c>
      <c r="H27" s="32">
        <f t="shared" si="4"/>
        <v>-62</v>
      </c>
      <c r="I27" s="32">
        <f t="shared" si="4"/>
        <v>-45</v>
      </c>
      <c r="J27" s="33">
        <f t="shared" si="5"/>
        <v>-107</v>
      </c>
      <c r="L27" s="27">
        <f t="shared" si="2"/>
        <v>-107</v>
      </c>
    </row>
    <row r="28" spans="1:12" ht="18" customHeight="1">
      <c r="A28" s="45" t="s">
        <v>22</v>
      </c>
      <c r="B28" s="46">
        <f>'[1]入力用名簿'!U17</f>
        <v>16085</v>
      </c>
      <c r="C28" s="46">
        <f>'[1]入力用名簿'!V17</f>
        <v>19160</v>
      </c>
      <c r="D28" s="47">
        <f t="shared" si="3"/>
        <v>35245</v>
      </c>
      <c r="E28" s="46">
        <f>'[1]入力用名簿'!C17</f>
        <v>16169</v>
      </c>
      <c r="F28" s="46">
        <f>'[1]入力用名簿'!D17</f>
        <v>19221</v>
      </c>
      <c r="G28" s="46">
        <f>'[1]入力用名簿'!E17</f>
        <v>35390</v>
      </c>
      <c r="H28" s="46">
        <f>+B28-E28</f>
        <v>-84</v>
      </c>
      <c r="I28" s="46">
        <f>+C28-F28</f>
        <v>-61</v>
      </c>
      <c r="J28" s="47">
        <f>+H28+I28</f>
        <v>-145</v>
      </c>
      <c r="L28" s="27">
        <f t="shared" si="2"/>
        <v>-145</v>
      </c>
    </row>
    <row r="29" spans="1:12" ht="18" customHeight="1">
      <c r="A29" s="45" t="s">
        <v>23</v>
      </c>
      <c r="B29" s="46">
        <f>'[1]入力用名簿'!U18</f>
        <v>14108</v>
      </c>
      <c r="C29" s="46">
        <f>'[1]入力用名簿'!V18</f>
        <v>15962</v>
      </c>
      <c r="D29" s="47">
        <f>+B29+C29</f>
        <v>30070</v>
      </c>
      <c r="E29" s="46">
        <f>'[1]入力用名簿'!C18</f>
        <v>14170</v>
      </c>
      <c r="F29" s="46">
        <f>'[1]入力用名簿'!D18</f>
        <v>15997</v>
      </c>
      <c r="G29" s="46">
        <f>'[1]入力用名簿'!E18</f>
        <v>30167</v>
      </c>
      <c r="H29" s="46">
        <f>+B29-E29</f>
        <v>-62</v>
      </c>
      <c r="I29" s="46">
        <f t="shared" si="4"/>
        <v>-35</v>
      </c>
      <c r="J29" s="47">
        <f>+H29+I29</f>
        <v>-97</v>
      </c>
      <c r="L29" s="27">
        <f t="shared" si="2"/>
        <v>-97</v>
      </c>
    </row>
    <row r="30" spans="1:12" ht="18" customHeight="1">
      <c r="A30" s="23" t="s">
        <v>24</v>
      </c>
      <c r="B30" s="24">
        <f aca="true" t="shared" si="6" ref="B30:G30">SUM(B22:B29)</f>
        <v>131097</v>
      </c>
      <c r="C30" s="24">
        <f t="shared" si="6"/>
        <v>153826</v>
      </c>
      <c r="D30" s="25">
        <f t="shared" si="6"/>
        <v>284923</v>
      </c>
      <c r="E30" s="25">
        <f t="shared" si="6"/>
        <v>131584</v>
      </c>
      <c r="F30" s="25">
        <f t="shared" si="6"/>
        <v>154232</v>
      </c>
      <c r="G30" s="25">
        <f t="shared" si="6"/>
        <v>285816</v>
      </c>
      <c r="H30" s="24">
        <f>+B30-E30</f>
        <v>-487</v>
      </c>
      <c r="I30" s="24">
        <f>+C30-F30</f>
        <v>-406</v>
      </c>
      <c r="J30" s="25">
        <f>+H30+I30</f>
        <v>-893</v>
      </c>
      <c r="L30" s="27">
        <f>+D30-G30</f>
        <v>-893</v>
      </c>
    </row>
    <row r="31" spans="1:12" s="26" customFormat="1" ht="18" customHeight="1">
      <c r="A31" s="48" t="s">
        <v>25</v>
      </c>
      <c r="B31" s="49">
        <f>'[1]入力用名簿'!U25</f>
        <v>4407</v>
      </c>
      <c r="C31" s="49">
        <f>'[1]入力用名簿'!V25</f>
        <v>5056</v>
      </c>
      <c r="D31" s="50">
        <f t="shared" si="3"/>
        <v>9463</v>
      </c>
      <c r="E31" s="49">
        <f>'[1]入力用名簿'!C25</f>
        <v>4421</v>
      </c>
      <c r="F31" s="49">
        <f>'[1]入力用名簿'!D25</f>
        <v>5060</v>
      </c>
      <c r="G31" s="49">
        <f>'[1]入力用名簿'!E25</f>
        <v>9481</v>
      </c>
      <c r="H31" s="49">
        <f t="shared" si="4"/>
        <v>-14</v>
      </c>
      <c r="I31" s="49">
        <f t="shared" si="4"/>
        <v>-4</v>
      </c>
      <c r="J31" s="50">
        <f t="shared" si="5"/>
        <v>-18</v>
      </c>
      <c r="L31" s="27">
        <f t="shared" si="2"/>
        <v>-18</v>
      </c>
    </row>
    <row r="32" spans="1:12" s="26" customFormat="1" ht="18" customHeight="1">
      <c r="A32" s="31" t="s">
        <v>26</v>
      </c>
      <c r="B32" s="32">
        <f>'[1]入力用名簿'!U26</f>
        <v>7058</v>
      </c>
      <c r="C32" s="32">
        <f>'[1]入力用名簿'!V26</f>
        <v>7857</v>
      </c>
      <c r="D32" s="33">
        <f t="shared" si="3"/>
        <v>14915</v>
      </c>
      <c r="E32" s="32">
        <f>'[1]入力用名簿'!C26</f>
        <v>7088</v>
      </c>
      <c r="F32" s="32">
        <f>'[1]入力用名簿'!D26</f>
        <v>7892</v>
      </c>
      <c r="G32" s="32">
        <f>'[1]入力用名簿'!E26</f>
        <v>14980</v>
      </c>
      <c r="H32" s="32">
        <f t="shared" si="4"/>
        <v>-30</v>
      </c>
      <c r="I32" s="32">
        <f t="shared" si="4"/>
        <v>-35</v>
      </c>
      <c r="J32" s="33">
        <f t="shared" si="5"/>
        <v>-65</v>
      </c>
      <c r="L32" s="27">
        <f t="shared" si="2"/>
        <v>-65</v>
      </c>
    </row>
    <row r="33" spans="1:12" s="26" customFormat="1" ht="18" customHeight="1">
      <c r="A33" s="23" t="s">
        <v>27</v>
      </c>
      <c r="B33" s="24">
        <f>'[1]入力用名簿'!U27</f>
        <v>11465</v>
      </c>
      <c r="C33" s="24">
        <f>'[1]入力用名簿'!V27</f>
        <v>12913</v>
      </c>
      <c r="D33" s="25">
        <f t="shared" si="3"/>
        <v>24378</v>
      </c>
      <c r="E33" s="24">
        <f>'[1]入力用名簿'!C27</f>
        <v>11509</v>
      </c>
      <c r="F33" s="24">
        <f>'[1]入力用名簿'!D27</f>
        <v>12952</v>
      </c>
      <c r="G33" s="24">
        <f>'[1]入力用名簿'!E27</f>
        <v>24461</v>
      </c>
      <c r="H33" s="24">
        <f t="shared" si="4"/>
        <v>-44</v>
      </c>
      <c r="I33" s="24">
        <f t="shared" si="4"/>
        <v>-39</v>
      </c>
      <c r="J33" s="25">
        <f t="shared" si="5"/>
        <v>-83</v>
      </c>
      <c r="L33" s="27">
        <f t="shared" si="2"/>
        <v>-83</v>
      </c>
    </row>
    <row r="34" spans="1:12" s="51" customFormat="1" ht="18" customHeight="1">
      <c r="A34" s="23" t="s">
        <v>28</v>
      </c>
      <c r="B34" s="24">
        <f aca="true" t="shared" si="7" ref="B34:J34">B30+B33</f>
        <v>142562</v>
      </c>
      <c r="C34" s="24">
        <f t="shared" si="7"/>
        <v>166739</v>
      </c>
      <c r="D34" s="24">
        <f t="shared" si="7"/>
        <v>309301</v>
      </c>
      <c r="E34" s="24">
        <f t="shared" si="7"/>
        <v>143093</v>
      </c>
      <c r="F34" s="24">
        <f t="shared" si="7"/>
        <v>167184</v>
      </c>
      <c r="G34" s="24">
        <f t="shared" si="7"/>
        <v>310277</v>
      </c>
      <c r="H34" s="24">
        <f t="shared" si="7"/>
        <v>-531</v>
      </c>
      <c r="I34" s="24">
        <f t="shared" si="7"/>
        <v>-445</v>
      </c>
      <c r="J34" s="24">
        <f t="shared" si="7"/>
        <v>-976</v>
      </c>
      <c r="L34" s="27">
        <f t="shared" si="2"/>
        <v>-976</v>
      </c>
    </row>
    <row r="35" spans="1:12" s="38" customFormat="1" ht="18" customHeight="1">
      <c r="A35" s="36"/>
      <c r="B35" s="52"/>
      <c r="C35" s="52"/>
      <c r="D35" s="6"/>
      <c r="E35" s="52"/>
      <c r="F35" s="52"/>
      <c r="G35" s="6"/>
      <c r="H35" s="52"/>
      <c r="I35" s="52"/>
      <c r="J35" s="6"/>
      <c r="L35" s="27"/>
    </row>
    <row r="36" spans="1:12" s="38" customFormat="1" ht="18" customHeight="1">
      <c r="A36" s="1" t="s">
        <v>29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8" customFormat="1" ht="18" customHeight="1">
      <c r="A37" s="7"/>
      <c r="B37" s="8" t="str">
        <f>B4</f>
        <v>　　平成21年3月2日における</v>
      </c>
      <c r="C37" s="9"/>
      <c r="D37" s="10"/>
      <c r="E37" s="8" t="str">
        <f>E4</f>
        <v>　　平成20年12月2日における</v>
      </c>
      <c r="F37" s="9"/>
      <c r="G37" s="10"/>
      <c r="H37" s="11"/>
      <c r="I37" s="12"/>
      <c r="J37" s="13"/>
      <c r="L37" s="27"/>
    </row>
    <row r="38" spans="1:12" s="38" customFormat="1" ht="18" customHeight="1">
      <c r="A38" s="14"/>
      <c r="B38" s="15" t="s">
        <v>4</v>
      </c>
      <c r="C38" s="16"/>
      <c r="D38" s="17"/>
      <c r="E38" s="15" t="s">
        <v>5</v>
      </c>
      <c r="F38" s="16"/>
      <c r="G38" s="17"/>
      <c r="H38" s="18" t="s">
        <v>6</v>
      </c>
      <c r="I38" s="19"/>
      <c r="J38" s="20"/>
      <c r="L38" s="27"/>
    </row>
    <row r="39" spans="1:12" s="38" customFormat="1" ht="18" customHeight="1">
      <c r="A39" s="21"/>
      <c r="B39" s="29" t="s">
        <v>7</v>
      </c>
      <c r="C39" s="29" t="s">
        <v>8</v>
      </c>
      <c r="D39" s="29" t="s">
        <v>9</v>
      </c>
      <c r="E39" s="29" t="s">
        <v>7</v>
      </c>
      <c r="F39" s="29" t="s">
        <v>8</v>
      </c>
      <c r="G39" s="29" t="s">
        <v>9</v>
      </c>
      <c r="H39" s="29" t="s">
        <v>7</v>
      </c>
      <c r="I39" s="29" t="s">
        <v>8</v>
      </c>
      <c r="J39" s="29" t="s">
        <v>9</v>
      </c>
      <c r="L39" s="27"/>
    </row>
    <row r="40" spans="1:12" ht="18" customHeight="1">
      <c r="A40" s="48" t="s">
        <v>30</v>
      </c>
      <c r="B40" s="32">
        <f>'[1]入力用名簿'!U7</f>
        <v>45500</v>
      </c>
      <c r="C40" s="32">
        <f>'[1]入力用名簿'!V7</f>
        <v>56342</v>
      </c>
      <c r="D40" s="33">
        <f aca="true" t="shared" si="8" ref="D40:D45">+B40+C40</f>
        <v>101842</v>
      </c>
      <c r="E40" s="32">
        <f>'[1]入力用名簿'!C7</f>
        <v>45584</v>
      </c>
      <c r="F40" s="32">
        <f>'[1]入力用名簿'!D7</f>
        <v>56432</v>
      </c>
      <c r="G40" s="32">
        <f>'[1]入力用名簿'!E7</f>
        <v>102016</v>
      </c>
      <c r="H40" s="32">
        <f>+B40-E40</f>
        <v>-84</v>
      </c>
      <c r="I40" s="32">
        <f>+C40-F40</f>
        <v>-90</v>
      </c>
      <c r="J40" s="33">
        <f>+H40+I40</f>
        <v>-174</v>
      </c>
      <c r="L40" s="27">
        <f>+D40-G40</f>
        <v>-174</v>
      </c>
    </row>
    <row r="41" spans="1:12" ht="18" customHeight="1">
      <c r="A41" s="44" t="s">
        <v>31</v>
      </c>
      <c r="B41" s="41">
        <f>'[1]入力用名簿'!U8</f>
        <v>32188</v>
      </c>
      <c r="C41" s="41">
        <f>'[1]入力用名簿'!V8</f>
        <v>37017</v>
      </c>
      <c r="D41" s="42">
        <f t="shared" si="8"/>
        <v>69205</v>
      </c>
      <c r="E41" s="41">
        <f>'[1]入力用名簿'!C8</f>
        <v>32145</v>
      </c>
      <c r="F41" s="41">
        <f>'[1]入力用名簿'!D8</f>
        <v>37032</v>
      </c>
      <c r="G41" s="41">
        <f>'[1]入力用名簿'!E8</f>
        <v>69177</v>
      </c>
      <c r="H41" s="41">
        <f aca="true" t="shared" si="9" ref="H41:I50">+B41-E41</f>
        <v>43</v>
      </c>
      <c r="I41" s="41">
        <f t="shared" si="9"/>
        <v>-15</v>
      </c>
      <c r="J41" s="42">
        <f aca="true" t="shared" si="10" ref="J41:J50">+H41+I41</f>
        <v>28</v>
      </c>
      <c r="L41" s="27">
        <f aca="true" t="shared" si="11" ref="L41:L51">+D41-G41</f>
        <v>28</v>
      </c>
    </row>
    <row r="42" spans="1:12" ht="18" customHeight="1">
      <c r="A42" s="31" t="s">
        <v>32</v>
      </c>
      <c r="B42" s="32">
        <f>'[1]入力用名簿'!U14</f>
        <v>9595</v>
      </c>
      <c r="C42" s="32">
        <f>'[1]入力用名簿'!V14</f>
        <v>11179</v>
      </c>
      <c r="D42" s="33">
        <f t="shared" si="8"/>
        <v>20774</v>
      </c>
      <c r="E42" s="32">
        <f>'[1]入力用名簿'!C14</f>
        <v>9629</v>
      </c>
      <c r="F42" s="32">
        <f>'[1]入力用名簿'!D14</f>
        <v>11230</v>
      </c>
      <c r="G42" s="32">
        <f>'[1]入力用名簿'!E14</f>
        <v>20859</v>
      </c>
      <c r="H42" s="32">
        <f t="shared" si="9"/>
        <v>-34</v>
      </c>
      <c r="I42" s="32">
        <f t="shared" si="9"/>
        <v>-51</v>
      </c>
      <c r="J42" s="33">
        <f t="shared" si="10"/>
        <v>-85</v>
      </c>
      <c r="L42" s="27">
        <f t="shared" si="11"/>
        <v>-85</v>
      </c>
    </row>
    <row r="43" spans="1:12" ht="18" customHeight="1">
      <c r="A43" s="31" t="s">
        <v>33</v>
      </c>
      <c r="B43" s="32">
        <f>'[1]入力用名簿'!U15</f>
        <v>13404</v>
      </c>
      <c r="C43" s="32">
        <f>'[1]入力用名簿'!V15</f>
        <v>14677</v>
      </c>
      <c r="D43" s="33">
        <f t="shared" si="8"/>
        <v>28081</v>
      </c>
      <c r="E43" s="32">
        <f>'[1]入力用名簿'!C15</f>
        <v>13382</v>
      </c>
      <c r="F43" s="32">
        <f>'[1]入力用名簿'!D15</f>
        <v>14749</v>
      </c>
      <c r="G43" s="32">
        <f>'[1]入力用名簿'!E15</f>
        <v>28131</v>
      </c>
      <c r="H43" s="32">
        <f t="shared" si="9"/>
        <v>22</v>
      </c>
      <c r="I43" s="32">
        <f t="shared" si="9"/>
        <v>-72</v>
      </c>
      <c r="J43" s="33">
        <f t="shared" si="10"/>
        <v>-50</v>
      </c>
      <c r="L43" s="27">
        <f t="shared" si="11"/>
        <v>-50</v>
      </c>
    </row>
    <row r="44" spans="1:12" ht="18" customHeight="1">
      <c r="A44" s="45" t="s">
        <v>34</v>
      </c>
      <c r="B44" s="46">
        <f>'[1]入力用名簿'!U16</f>
        <v>23457</v>
      </c>
      <c r="C44" s="46">
        <f>'[1]入力用名簿'!V16</f>
        <v>27515</v>
      </c>
      <c r="D44" s="47">
        <f t="shared" si="8"/>
        <v>50972</v>
      </c>
      <c r="E44" s="46">
        <f>'[1]入力用名簿'!C16</f>
        <v>23490</v>
      </c>
      <c r="F44" s="46">
        <f>'[1]入力用名簿'!D16</f>
        <v>27541</v>
      </c>
      <c r="G44" s="46">
        <f>'[1]入力用名簿'!E16</f>
        <v>51031</v>
      </c>
      <c r="H44" s="46">
        <f t="shared" si="9"/>
        <v>-33</v>
      </c>
      <c r="I44" s="46">
        <f t="shared" si="9"/>
        <v>-26</v>
      </c>
      <c r="J44" s="47">
        <f t="shared" si="10"/>
        <v>-59</v>
      </c>
      <c r="L44" s="27">
        <f t="shared" si="11"/>
        <v>-59</v>
      </c>
    </row>
    <row r="45" spans="1:12" ht="18" customHeight="1">
      <c r="A45" s="45" t="s">
        <v>35</v>
      </c>
      <c r="B45" s="46">
        <f>'[1]入力用名簿'!U19</f>
        <v>13376</v>
      </c>
      <c r="C45" s="46">
        <f>'[1]入力用名簿'!V19</f>
        <v>15055</v>
      </c>
      <c r="D45" s="47">
        <f t="shared" si="8"/>
        <v>28431</v>
      </c>
      <c r="E45" s="46">
        <f>'[1]入力用名簿'!C19</f>
        <v>13402</v>
      </c>
      <c r="F45" s="46">
        <f>'[1]入力用名簿'!D19</f>
        <v>15105</v>
      </c>
      <c r="G45" s="46">
        <f>'[1]入力用名簿'!E19</f>
        <v>28507</v>
      </c>
      <c r="H45" s="46">
        <f>+B45-E45</f>
        <v>-26</v>
      </c>
      <c r="I45" s="46">
        <f>+C45-F45</f>
        <v>-50</v>
      </c>
      <c r="J45" s="47">
        <f>+H45+I45</f>
        <v>-76</v>
      </c>
      <c r="L45" s="27">
        <f t="shared" si="11"/>
        <v>-76</v>
      </c>
    </row>
    <row r="46" spans="1:12" ht="18" customHeight="1">
      <c r="A46" s="23" t="s">
        <v>24</v>
      </c>
      <c r="B46" s="24">
        <f aca="true" t="shared" si="12" ref="B46:G46">SUM(B40:B45)</f>
        <v>137520</v>
      </c>
      <c r="C46" s="24">
        <f t="shared" si="12"/>
        <v>161785</v>
      </c>
      <c r="D46" s="24">
        <f t="shared" si="12"/>
        <v>299305</v>
      </c>
      <c r="E46" s="24">
        <f t="shared" si="12"/>
        <v>137632</v>
      </c>
      <c r="F46" s="24">
        <f t="shared" si="12"/>
        <v>162089</v>
      </c>
      <c r="G46" s="24">
        <f t="shared" si="12"/>
        <v>299721</v>
      </c>
      <c r="H46" s="53">
        <f>+B46-E46</f>
        <v>-112</v>
      </c>
      <c r="I46" s="53">
        <f>+C46-F46</f>
        <v>-304</v>
      </c>
      <c r="J46" s="54">
        <f>+H46+I46</f>
        <v>-416</v>
      </c>
      <c r="L46" s="27">
        <f t="shared" si="11"/>
        <v>-416</v>
      </c>
    </row>
    <row r="47" spans="1:12" ht="18" customHeight="1">
      <c r="A47" s="31" t="s">
        <v>36</v>
      </c>
      <c r="B47" s="32">
        <f>'[1]入力用名簿'!U21</f>
        <v>1002</v>
      </c>
      <c r="C47" s="32">
        <f>'[1]入力用名簿'!V21</f>
        <v>1161</v>
      </c>
      <c r="D47" s="33">
        <f>+B47+C47</f>
        <v>2163</v>
      </c>
      <c r="E47" s="32">
        <f>'[1]入力用名簿'!C21</f>
        <v>1003</v>
      </c>
      <c r="F47" s="32">
        <f>'[1]入力用名簿'!D21</f>
        <v>1164</v>
      </c>
      <c r="G47" s="32">
        <f>'[1]入力用名簿'!E21</f>
        <v>2167</v>
      </c>
      <c r="H47" s="32">
        <f t="shared" si="9"/>
        <v>-1</v>
      </c>
      <c r="I47" s="32">
        <f t="shared" si="9"/>
        <v>-3</v>
      </c>
      <c r="J47" s="33">
        <f t="shared" si="10"/>
        <v>-4</v>
      </c>
      <c r="L47" s="27">
        <f t="shared" si="11"/>
        <v>-4</v>
      </c>
    </row>
    <row r="48" spans="1:12" s="26" customFormat="1" ht="18" customHeight="1">
      <c r="A48" s="23" t="s">
        <v>37</v>
      </c>
      <c r="B48" s="24">
        <f>'[1]入力用名簿'!U22</f>
        <v>1002</v>
      </c>
      <c r="C48" s="24">
        <f>'[1]入力用名簿'!V22</f>
        <v>1161</v>
      </c>
      <c r="D48" s="25">
        <f>+B48+C48</f>
        <v>2163</v>
      </c>
      <c r="E48" s="24">
        <f>'[1]入力用名簿'!C22</f>
        <v>1003</v>
      </c>
      <c r="F48" s="24">
        <f>'[1]入力用名簿'!D22</f>
        <v>1164</v>
      </c>
      <c r="G48" s="24">
        <f>'[1]入力用名簿'!E22</f>
        <v>2167</v>
      </c>
      <c r="H48" s="24">
        <f t="shared" si="9"/>
        <v>-1</v>
      </c>
      <c r="I48" s="24">
        <f t="shared" si="9"/>
        <v>-3</v>
      </c>
      <c r="J48" s="25">
        <f t="shared" si="10"/>
        <v>-4</v>
      </c>
      <c r="L48" s="27">
        <f t="shared" si="11"/>
        <v>-4</v>
      </c>
    </row>
    <row r="49" spans="1:12" ht="18" customHeight="1">
      <c r="A49" s="31" t="s">
        <v>38</v>
      </c>
      <c r="B49" s="32">
        <f>'[1]入力用名簿'!U23</f>
        <v>10883</v>
      </c>
      <c r="C49" s="32">
        <f>'[1]入力用名簿'!V23</f>
        <v>12073</v>
      </c>
      <c r="D49" s="33">
        <f>+B49+C49</f>
        <v>22956</v>
      </c>
      <c r="E49" s="32">
        <f>'[1]入力用名簿'!C23</f>
        <v>10880</v>
      </c>
      <c r="F49" s="32">
        <f>'[1]入力用名簿'!D23</f>
        <v>12074</v>
      </c>
      <c r="G49" s="32">
        <f>'[1]入力用名簿'!E23</f>
        <v>22954</v>
      </c>
      <c r="H49" s="32">
        <f t="shared" si="9"/>
        <v>3</v>
      </c>
      <c r="I49" s="32">
        <f t="shared" si="9"/>
        <v>-1</v>
      </c>
      <c r="J49" s="33">
        <f t="shared" si="10"/>
        <v>2</v>
      </c>
      <c r="L49" s="27">
        <f t="shared" si="11"/>
        <v>2</v>
      </c>
    </row>
    <row r="50" spans="1:12" s="26" customFormat="1" ht="18" customHeight="1">
      <c r="A50" s="23" t="s">
        <v>39</v>
      </c>
      <c r="B50" s="24">
        <f>'[1]入力用名簿'!U24</f>
        <v>10883</v>
      </c>
      <c r="C50" s="24">
        <f>'[1]入力用名簿'!V24</f>
        <v>12073</v>
      </c>
      <c r="D50" s="25">
        <f>+B50+C50</f>
        <v>22956</v>
      </c>
      <c r="E50" s="24">
        <f>'[1]入力用名簿'!C24</f>
        <v>10880</v>
      </c>
      <c r="F50" s="24">
        <f>'[1]入力用名簿'!D24</f>
        <v>12074</v>
      </c>
      <c r="G50" s="24">
        <f>'[1]入力用名簿'!E24</f>
        <v>22954</v>
      </c>
      <c r="H50" s="24">
        <f t="shared" si="9"/>
        <v>3</v>
      </c>
      <c r="I50" s="24">
        <f t="shared" si="9"/>
        <v>-1</v>
      </c>
      <c r="J50" s="25">
        <f t="shared" si="10"/>
        <v>2</v>
      </c>
      <c r="L50" s="27">
        <f t="shared" si="11"/>
        <v>2</v>
      </c>
    </row>
    <row r="51" spans="1:12" s="26" customFormat="1" ht="18" customHeight="1">
      <c r="A51" s="23" t="s">
        <v>40</v>
      </c>
      <c r="B51" s="24">
        <f aca="true" t="shared" si="13" ref="B51:J51">B46+B48+B50</f>
        <v>149405</v>
      </c>
      <c r="C51" s="24">
        <f t="shared" si="13"/>
        <v>175019</v>
      </c>
      <c r="D51" s="24">
        <f t="shared" si="13"/>
        <v>324424</v>
      </c>
      <c r="E51" s="24">
        <f t="shared" si="13"/>
        <v>149515</v>
      </c>
      <c r="F51" s="24">
        <f t="shared" si="13"/>
        <v>175327</v>
      </c>
      <c r="G51" s="24">
        <f t="shared" si="13"/>
        <v>324842</v>
      </c>
      <c r="H51" s="24">
        <f t="shared" si="13"/>
        <v>-110</v>
      </c>
      <c r="I51" s="24">
        <f t="shared" si="13"/>
        <v>-308</v>
      </c>
      <c r="J51" s="24">
        <f t="shared" si="13"/>
        <v>-418</v>
      </c>
      <c r="L51" s="27">
        <f t="shared" si="11"/>
        <v>-418</v>
      </c>
    </row>
    <row r="52" ht="15.75" customHeight="1">
      <c r="A52" s="36" t="s">
        <v>41</v>
      </c>
    </row>
    <row r="53" ht="15.75" customHeight="1">
      <c r="B53" s="5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okuser</cp:lastModifiedBy>
  <dcterms:created xsi:type="dcterms:W3CDTF">2009-03-06T07:58:06Z</dcterms:created>
  <dcterms:modified xsi:type="dcterms:W3CDTF">2009-03-06T08:14:58Z</dcterms:modified>
  <cp:category/>
  <cp:version/>
  <cp:contentType/>
  <cp:contentStatus/>
</cp:coreProperties>
</file>