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1"/>
  </bookViews>
  <sheets>
    <sheet name="38" sheetId="1" r:id="rId1"/>
    <sheet name="H18 38 変更完成" sheetId="2" r:id="rId2"/>
  </sheet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_xlnm.Print_Area" localSheetId="0">'38'!$A$1:$X$24</definedName>
    <definedName name="_xlnm.Print_Area" localSheetId="1">'H18 38 変更完成'!$A$1:$AI$21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<sst xmlns="http://schemas.openxmlformats.org/spreadsheetml/2006/main" count="232" uniqueCount="184">
  <si>
    <t>38．産　業　分　類　別　新　規　求　人　状　　況（新規学卒者を除きパートタイムを含む）</t>
  </si>
  <si>
    <t>(単位  人)</t>
  </si>
  <si>
    <t>年  度</t>
  </si>
  <si>
    <t>農・林</t>
  </si>
  <si>
    <t>製</t>
  </si>
  <si>
    <t>造</t>
  </si>
  <si>
    <t>業</t>
  </si>
  <si>
    <t>運  輸</t>
  </si>
  <si>
    <t>電  気</t>
  </si>
  <si>
    <t>卸・小売</t>
  </si>
  <si>
    <t>金融保</t>
  </si>
  <si>
    <t>サービ</t>
  </si>
  <si>
    <t>標示</t>
  </si>
  <si>
    <t>および</t>
  </si>
  <si>
    <t>総  数</t>
  </si>
  <si>
    <t>鉱  業</t>
  </si>
  <si>
    <t>建設業</t>
  </si>
  <si>
    <t>食料品</t>
  </si>
  <si>
    <t>繊維・衣服</t>
  </si>
  <si>
    <t>木材・木製品</t>
  </si>
  <si>
    <t>パルプ・紙</t>
  </si>
  <si>
    <t>化学・石油</t>
  </si>
  <si>
    <t>ゴム・窯業</t>
  </si>
  <si>
    <t>鉄鋼業</t>
  </si>
  <si>
    <t>非  鉄</t>
  </si>
  <si>
    <t>金  属</t>
  </si>
  <si>
    <t>機  械</t>
  </si>
  <si>
    <t>その他</t>
  </si>
  <si>
    <t>ガ  ス</t>
  </si>
  <si>
    <t>険不動</t>
  </si>
  <si>
    <t>公  務</t>
  </si>
  <si>
    <t>安定所</t>
  </si>
  <si>
    <t>漁　業</t>
  </si>
  <si>
    <t>飲料・たばこ</t>
  </si>
  <si>
    <t>その他繊維</t>
  </si>
  <si>
    <t>家具・装備品</t>
  </si>
  <si>
    <t>出版・印刷</t>
  </si>
  <si>
    <t xml:space="preserve">石炭・ﾌﾟﾗｽﾃｨｯｸ </t>
  </si>
  <si>
    <t>土石製品</t>
  </si>
  <si>
    <t>製  品</t>
  </si>
  <si>
    <t>通信業</t>
  </si>
  <si>
    <t>水道業</t>
  </si>
  <si>
    <t>飲 食 店</t>
  </si>
  <si>
    <t>産  業</t>
  </si>
  <si>
    <t>ス  業</t>
  </si>
  <si>
    <t>番号</t>
  </si>
  <si>
    <t>１１</t>
  </si>
  <si>
    <t>大        分</t>
  </si>
  <si>
    <t>大</t>
  </si>
  <si>
    <t>別        府</t>
  </si>
  <si>
    <t>別</t>
  </si>
  <si>
    <t>中        津</t>
  </si>
  <si>
    <t>中</t>
  </si>
  <si>
    <t>日        田</t>
  </si>
  <si>
    <t>日</t>
  </si>
  <si>
    <t>臼        杵</t>
  </si>
  <si>
    <t>臼</t>
  </si>
  <si>
    <t>佐        伯</t>
  </si>
  <si>
    <t>佐</t>
  </si>
  <si>
    <t>宇        佐</t>
  </si>
  <si>
    <t>宇</t>
  </si>
  <si>
    <t>資料：大分労働局職業安定部「職業安定統計年報」</t>
  </si>
  <si>
    <t xml:space="preserve">  注１）この表は県内事業所分である。</t>
  </si>
  <si>
    <t xml:space="preserve">  注２）10年度よりパートタイマーを含む。</t>
  </si>
  <si>
    <t>１３</t>
  </si>
  <si>
    <t>１２</t>
  </si>
  <si>
    <t>（作業表）</t>
  </si>
  <si>
    <t>産業別・規模別新規求人状況（パートを含む全数）</t>
  </si>
  <si>
    <t>農・林・漁業</t>
  </si>
  <si>
    <t>鉱業</t>
  </si>
  <si>
    <t>Ａ・Ｂ・Ｃ</t>
  </si>
  <si>
    <t>　</t>
  </si>
  <si>
    <t>合計</t>
  </si>
  <si>
    <t>　</t>
  </si>
  <si>
    <t>Ｄ</t>
  </si>
  <si>
    <t>Ｅ</t>
  </si>
  <si>
    <t>建設業</t>
  </si>
  <si>
    <t>Ｆ</t>
  </si>
  <si>
    <t>製造業</t>
  </si>
  <si>
    <t>食料品製造業</t>
  </si>
  <si>
    <t xml:space="preserve"> 24,33,34</t>
  </si>
  <si>
    <t>Ｇ</t>
  </si>
  <si>
    <t>Ｈ</t>
  </si>
  <si>
    <t>Ｉ</t>
  </si>
  <si>
    <t>Ｊ</t>
  </si>
  <si>
    <t>Ｋ</t>
  </si>
  <si>
    <t>Ｌ</t>
  </si>
  <si>
    <t>Ｍ</t>
  </si>
  <si>
    <t>飲料・飼料・たばこ製造業</t>
  </si>
  <si>
    <t>繊維工業</t>
  </si>
  <si>
    <t>衣服・その他の繊維製品製造業</t>
  </si>
  <si>
    <t>木材・木製品製造業</t>
  </si>
  <si>
    <t>家具・装備品製造業</t>
  </si>
  <si>
    <t>パルプ・紙・紙加工品製造業</t>
  </si>
  <si>
    <t>出版・印刷・同関連産業</t>
  </si>
  <si>
    <t>化学工業</t>
  </si>
  <si>
    <t>石油製品・石炭製品製造業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</si>
  <si>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</si>
  <si>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</si>
  <si>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</si>
  <si>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</si>
  <si>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</si>
  <si>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</si>
  <si>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</si>
  <si>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</si>
  <si>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</si>
  <si>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</si>
  <si>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その他の製造業</t>
  </si>
  <si>
    <t>電気・ガス・熱供給・水道業</t>
  </si>
  <si>
    <t>運輸・通信業</t>
  </si>
  <si>
    <t>卸売・小売業、飲食店</t>
  </si>
  <si>
    <t>金融・保険業</t>
  </si>
  <si>
    <t>不動産業</t>
  </si>
  <si>
    <t>サービス業</t>
  </si>
  <si>
    <t>公務</t>
  </si>
  <si>
    <t>総数</t>
  </si>
  <si>
    <t>大分</t>
  </si>
  <si>
    <t>別府</t>
  </si>
  <si>
    <t>中津</t>
  </si>
  <si>
    <t>日田</t>
  </si>
  <si>
    <t>臼杵</t>
  </si>
  <si>
    <t>佐伯</t>
  </si>
  <si>
    <t>宇佐</t>
  </si>
  <si>
    <t>１２</t>
  </si>
  <si>
    <t>１３</t>
  </si>
  <si>
    <t>１４</t>
  </si>
  <si>
    <t>平成１１年度</t>
  </si>
  <si>
    <t>１５</t>
  </si>
  <si>
    <t>１６</t>
  </si>
  <si>
    <t>１６</t>
  </si>
  <si>
    <t>豊後大野</t>
  </si>
  <si>
    <t>豊</t>
  </si>
  <si>
    <t>１６</t>
  </si>
  <si>
    <t>食料品・飲料</t>
  </si>
  <si>
    <t>飼料・たばこ</t>
  </si>
  <si>
    <t>一般機械</t>
  </si>
  <si>
    <t>器具製造</t>
  </si>
  <si>
    <t>電気機械</t>
  </si>
  <si>
    <t>情報通信</t>
  </si>
  <si>
    <t>機械器具</t>
  </si>
  <si>
    <t>電子部品・</t>
  </si>
  <si>
    <t>輸送用</t>
  </si>
  <si>
    <t>精密機械</t>
  </si>
  <si>
    <t>電気・ガス</t>
  </si>
  <si>
    <t>運輸業</t>
  </si>
  <si>
    <t>不動産</t>
  </si>
  <si>
    <t>飲食店</t>
  </si>
  <si>
    <t>・</t>
  </si>
  <si>
    <t>宿泊業</t>
  </si>
  <si>
    <t>教育</t>
  </si>
  <si>
    <t>学習支援</t>
  </si>
  <si>
    <t>複合</t>
  </si>
  <si>
    <t>デバイス</t>
  </si>
  <si>
    <t>鉱 業</t>
  </si>
  <si>
    <t>・</t>
  </si>
  <si>
    <t>医療</t>
  </si>
  <si>
    <t>・</t>
  </si>
  <si>
    <t>福祉</t>
  </si>
  <si>
    <t>・</t>
  </si>
  <si>
    <t>サービス</t>
  </si>
  <si>
    <t>金融</t>
  </si>
  <si>
    <t>平成１５年度</t>
  </si>
  <si>
    <t>１７</t>
  </si>
  <si>
    <t>大　分</t>
  </si>
  <si>
    <t>別　府</t>
  </si>
  <si>
    <t>中　津</t>
  </si>
  <si>
    <t>日　田</t>
  </si>
  <si>
    <t>臼　杵</t>
  </si>
  <si>
    <t>佐　伯</t>
  </si>
  <si>
    <t>宇　佐</t>
  </si>
  <si>
    <t>農業・</t>
  </si>
  <si>
    <t>38．産　業　分　類　別　新　規　求　人　状　　　況（新規学卒者を除きパートタイムを含む）</t>
  </si>
  <si>
    <t>・熱供給、</t>
  </si>
  <si>
    <t>公務・他</t>
  </si>
  <si>
    <t>保険業</t>
  </si>
  <si>
    <t>卸</t>
  </si>
  <si>
    <t>小売業</t>
  </si>
  <si>
    <t>製　　　　　　　　　　　　　　　　　　　　造　　　　　　　　　　　　　　　　　　　　業</t>
  </si>
  <si>
    <t>林業</t>
  </si>
  <si>
    <t>・漁業</t>
  </si>
  <si>
    <t>化学・石油・</t>
  </si>
  <si>
    <t>・土石製品</t>
  </si>
  <si>
    <t>パルプ・紙・</t>
  </si>
  <si>
    <t>計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</si>
</sst>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.000"/>
    <numFmt numFmtId="190" formatCode="#,##0.0;[Red]\-#,##0.0"/>
    <numFmt numFmtId="191" formatCode="#,##0.000;[Red]\-#,##0.000"/>
    <numFmt numFmtId="192" formatCode="#0.0&quot;％&quot;"/>
    <numFmt numFmtId="193" formatCode="0.0000_);\(0.0000\)"/>
    <numFmt numFmtId="194" formatCode="#,##0.0_ ;[Red]\-#,##0.0\ "/>
    <numFmt numFmtId="195" formatCode="#,##0;&quot;△ &quot;#,##0"/>
    <numFmt numFmtId="196" formatCode="_ * #,##0_ ;_ * &quot;\&quot;\!\-#,##0_ ;_ * &quot;-&quot;_ ;_ @_ "/>
    <numFmt numFmtId="197" formatCode="#,##0.0_ ;[Red]&quot;\&quot;\!\-#,##0.0&quot;\&quot;\!\ "/>
  </numFmts>
  <fonts count="16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b/>
      <sz val="16"/>
      <name val="ＭＳ 明朝"/>
      <family val="1"/>
    </font>
    <font>
      <sz val="7"/>
      <name val="ＭＳ 明朝"/>
      <family val="1"/>
    </font>
    <font>
      <sz val="7"/>
      <name val="ＭＳ Ｐゴシック"/>
      <family val="3"/>
    </font>
    <font>
      <sz val="8"/>
      <name val="ＭＳ Ｐ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113">
    <xf numFmtId="0" fontId="0" fillId="0" borderId="0" xfId="0" applyAlignment="1">
      <alignment/>
    </xf>
    <xf numFmtId="178" fontId="5" fillId="0" borderId="0" xfId="0" applyNumberFormat="1" applyFont="1" applyAlignment="1">
      <alignment horizontal="centerContinuous"/>
    </xf>
    <xf numFmtId="178" fontId="4" fillId="0" borderId="0" xfId="0" applyNumberFormat="1" applyFont="1" applyAlignment="1">
      <alignment horizontal="centerContinuous"/>
    </xf>
    <xf numFmtId="178" fontId="4" fillId="0" borderId="0" xfId="0" applyNumberFormat="1" applyFont="1" applyAlignment="1">
      <alignment/>
    </xf>
    <xf numFmtId="178" fontId="4" fillId="0" borderId="1" xfId="0" applyNumberFormat="1" applyFont="1" applyBorder="1" applyAlignment="1">
      <alignment/>
    </xf>
    <xf numFmtId="178" fontId="4" fillId="0" borderId="0" xfId="0" applyNumberFormat="1" applyFont="1" applyAlignment="1">
      <alignment/>
    </xf>
    <xf numFmtId="178" fontId="6" fillId="0" borderId="0" xfId="0" applyNumberFormat="1" applyFont="1" applyBorder="1" applyAlignment="1">
      <alignment horizontal="center" vertical="center"/>
    </xf>
    <xf numFmtId="178" fontId="6" fillId="0" borderId="2" xfId="0" applyNumberFormat="1" applyFont="1" applyBorder="1" applyAlignment="1">
      <alignment horizontal="center" vertical="center"/>
    </xf>
    <xf numFmtId="178" fontId="6" fillId="0" borderId="3" xfId="0" applyNumberFormat="1" applyFont="1" applyBorder="1" applyAlignment="1">
      <alignment horizontal="center" vertical="center"/>
    </xf>
    <xf numFmtId="178" fontId="6" fillId="0" borderId="4" xfId="0" applyNumberFormat="1" applyFont="1" applyBorder="1" applyAlignment="1">
      <alignment horizontal="justify" vertical="center"/>
    </xf>
    <xf numFmtId="178" fontId="6" fillId="0" borderId="4" xfId="0" applyNumberFormat="1" applyFont="1" applyBorder="1" applyAlignment="1">
      <alignment horizontal="distributed" vertical="center"/>
    </xf>
    <xf numFmtId="178" fontId="6" fillId="0" borderId="4" xfId="0" applyNumberFormat="1" applyFont="1" applyBorder="1" applyAlignment="1">
      <alignment horizontal="center" vertical="center"/>
    </xf>
    <xf numFmtId="178" fontId="6" fillId="0" borderId="0" xfId="0" applyNumberFormat="1" applyFont="1" applyAlignment="1">
      <alignment vertical="center"/>
    </xf>
    <xf numFmtId="178" fontId="6" fillId="0" borderId="0" xfId="0" applyNumberFormat="1" applyFont="1" applyAlignment="1">
      <alignment horizontal="center" vertical="center"/>
    </xf>
    <xf numFmtId="178" fontId="7" fillId="0" borderId="2" xfId="0" applyNumberFormat="1" applyFont="1" applyBorder="1" applyAlignment="1">
      <alignment horizontal="center" vertical="center"/>
    </xf>
    <xf numFmtId="178" fontId="7" fillId="0" borderId="3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 applyProtection="1">
      <alignment horizontal="center"/>
      <protection locked="0"/>
    </xf>
    <xf numFmtId="41" fontId="8" fillId="0" borderId="2" xfId="0" applyNumberFormat="1" applyFont="1" applyBorder="1" applyAlignment="1" applyProtection="1">
      <alignment/>
      <protection locked="0"/>
    </xf>
    <xf numFmtId="41" fontId="8" fillId="0" borderId="0" xfId="0" applyNumberFormat="1" applyFont="1" applyAlignment="1" applyProtection="1">
      <alignment/>
      <protection locked="0"/>
    </xf>
    <xf numFmtId="49" fontId="8" fillId="0" borderId="2" xfId="0" applyNumberFormat="1" applyFont="1" applyBorder="1" applyAlignment="1" applyProtection="1">
      <alignment horizontal="center"/>
      <protection locked="0"/>
    </xf>
    <xf numFmtId="49" fontId="8" fillId="0" borderId="0" xfId="0" applyNumberFormat="1" applyFont="1" applyAlignment="1" applyProtection="1">
      <alignment horizontal="center"/>
      <protection locked="0"/>
    </xf>
    <xf numFmtId="49" fontId="4" fillId="0" borderId="0" xfId="0" applyNumberFormat="1" applyFont="1" applyAlignment="1" quotePrefix="1">
      <alignment horizontal="center"/>
    </xf>
    <xf numFmtId="41" fontId="4" fillId="0" borderId="2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49" fontId="9" fillId="0" borderId="0" xfId="0" applyNumberFormat="1" applyFont="1" applyAlignment="1" applyProtection="1">
      <alignment horizontal="center"/>
      <protection locked="0"/>
    </xf>
    <xf numFmtId="41" fontId="10" fillId="0" borderId="2" xfId="0" applyNumberFormat="1" applyFont="1" applyBorder="1" applyAlignment="1">
      <alignment/>
    </xf>
    <xf numFmtId="41" fontId="10" fillId="0" borderId="0" xfId="0" applyNumberFormat="1" applyFont="1" applyAlignment="1">
      <alignment/>
    </xf>
    <xf numFmtId="49" fontId="10" fillId="0" borderId="2" xfId="0" applyNumberFormat="1" applyFont="1" applyBorder="1" applyAlignment="1" applyProtection="1">
      <alignment horizontal="center"/>
      <protection locked="0"/>
    </xf>
    <xf numFmtId="178" fontId="10" fillId="0" borderId="0" xfId="0" applyNumberFormat="1" applyFont="1" applyAlignment="1">
      <alignment/>
    </xf>
    <xf numFmtId="41" fontId="4" fillId="0" borderId="0" xfId="0" applyNumberFormat="1" applyFont="1" applyAlignment="1">
      <alignment horizontal="right"/>
    </xf>
    <xf numFmtId="178" fontId="4" fillId="0" borderId="2" xfId="0" applyNumberFormat="1" applyFont="1" applyBorder="1" applyAlignment="1">
      <alignment horizontal="center"/>
    </xf>
    <xf numFmtId="178" fontId="4" fillId="0" borderId="0" xfId="0" applyNumberFormat="1" applyFont="1" applyAlignment="1">
      <alignment horizontal="distributed"/>
    </xf>
    <xf numFmtId="41" fontId="8" fillId="0" borderId="0" xfId="0" applyNumberFormat="1" applyFont="1" applyAlignment="1" applyProtection="1">
      <alignment horizontal="right"/>
      <protection locked="0"/>
    </xf>
    <xf numFmtId="178" fontId="4" fillId="0" borderId="4" xfId="0" applyNumberFormat="1" applyFont="1" applyBorder="1" applyAlignment="1">
      <alignment horizontal="distributed"/>
    </xf>
    <xf numFmtId="41" fontId="4" fillId="0" borderId="3" xfId="0" applyNumberFormat="1" applyFont="1" applyBorder="1" applyAlignment="1">
      <alignment/>
    </xf>
    <xf numFmtId="41" fontId="8" fillId="0" borderId="4" xfId="0" applyNumberFormat="1" applyFont="1" applyBorder="1" applyAlignment="1" applyProtection="1">
      <alignment/>
      <protection locked="0"/>
    </xf>
    <xf numFmtId="41" fontId="4" fillId="0" borderId="4" xfId="0" applyNumberFormat="1" applyFont="1" applyBorder="1" applyAlignment="1">
      <alignment/>
    </xf>
    <xf numFmtId="41" fontId="8" fillId="0" borderId="4" xfId="0" applyNumberFormat="1" applyFont="1" applyBorder="1" applyAlignment="1" applyProtection="1">
      <alignment horizontal="right"/>
      <protection locked="0"/>
    </xf>
    <xf numFmtId="178" fontId="4" fillId="0" borderId="3" xfId="0" applyNumberFormat="1" applyFont="1" applyBorder="1" applyAlignment="1">
      <alignment horizontal="center"/>
    </xf>
    <xf numFmtId="178" fontId="4" fillId="0" borderId="0" xfId="0" applyNumberFormat="1" applyFont="1" applyBorder="1" applyAlignment="1">
      <alignment/>
    </xf>
    <xf numFmtId="49" fontId="10" fillId="0" borderId="0" xfId="0" applyNumberFormat="1" applyFont="1" applyBorder="1" applyAlignment="1" applyProtection="1">
      <alignment horizontal="center"/>
      <protection locked="0"/>
    </xf>
    <xf numFmtId="178" fontId="4" fillId="0" borderId="0" xfId="0" applyNumberFormat="1" applyFont="1" applyBorder="1" applyAlignment="1">
      <alignment horizontal="center"/>
    </xf>
    <xf numFmtId="178" fontId="11" fillId="0" borderId="0" xfId="0" applyNumberFormat="1" applyFont="1" applyAlignment="1">
      <alignment/>
    </xf>
    <xf numFmtId="178" fontId="5" fillId="0" borderId="0" xfId="0" applyNumberFormat="1" applyFont="1" applyAlignment="1">
      <alignment/>
    </xf>
    <xf numFmtId="178" fontId="6" fillId="0" borderId="5" xfId="0" applyNumberFormat="1" applyFont="1" applyBorder="1" applyAlignment="1">
      <alignment vertical="center"/>
    </xf>
    <xf numFmtId="178" fontId="4" fillId="0" borderId="5" xfId="0" applyNumberFormat="1" applyFont="1" applyBorder="1" applyAlignment="1">
      <alignment/>
    </xf>
    <xf numFmtId="178" fontId="4" fillId="0" borderId="6" xfId="0" applyNumberFormat="1" applyFont="1" applyBorder="1" applyAlignment="1">
      <alignment/>
    </xf>
    <xf numFmtId="178" fontId="4" fillId="0" borderId="7" xfId="0" applyNumberFormat="1" applyFont="1" applyBorder="1" applyAlignment="1">
      <alignment/>
    </xf>
    <xf numFmtId="178" fontId="10" fillId="0" borderId="7" xfId="0" applyNumberFormat="1" applyFont="1" applyBorder="1" applyAlignment="1">
      <alignment/>
    </xf>
    <xf numFmtId="178" fontId="4" fillId="0" borderId="8" xfId="0" applyNumberFormat="1" applyFont="1" applyBorder="1" applyAlignment="1">
      <alignment/>
    </xf>
    <xf numFmtId="178" fontId="6" fillId="0" borderId="5" xfId="0" applyNumberFormat="1" applyFont="1" applyBorder="1" applyAlignment="1">
      <alignment horizontal="center" vertical="center"/>
    </xf>
    <xf numFmtId="178" fontId="4" fillId="0" borderId="5" xfId="0" applyNumberFormat="1" applyFont="1" applyBorder="1" applyAlignment="1">
      <alignment horizontal="center"/>
    </xf>
    <xf numFmtId="178" fontId="8" fillId="0" borderId="5" xfId="0" applyNumberFormat="1" applyFont="1" applyBorder="1" applyAlignment="1">
      <alignment/>
    </xf>
    <xf numFmtId="178" fontId="8" fillId="0" borderId="6" xfId="0" applyNumberFormat="1" applyFont="1" applyBorder="1" applyAlignment="1">
      <alignment/>
    </xf>
    <xf numFmtId="178" fontId="8" fillId="0" borderId="7" xfId="0" applyNumberFormat="1" applyFont="1" applyBorder="1" applyAlignment="1">
      <alignment/>
    </xf>
    <xf numFmtId="178" fontId="8" fillId="0" borderId="8" xfId="0" applyNumberFormat="1" applyFont="1" applyBorder="1" applyAlignment="1">
      <alignment/>
    </xf>
    <xf numFmtId="178" fontId="8" fillId="0" borderId="9" xfId="0" applyNumberFormat="1" applyFont="1" applyBorder="1" applyAlignment="1">
      <alignment/>
    </xf>
    <xf numFmtId="178" fontId="8" fillId="0" borderId="10" xfId="0" applyNumberFormat="1" applyFont="1" applyBorder="1" applyAlignment="1">
      <alignment/>
    </xf>
    <xf numFmtId="178" fontId="4" fillId="0" borderId="9" xfId="0" applyNumberFormat="1" applyFont="1" applyBorder="1" applyAlignment="1">
      <alignment/>
    </xf>
    <xf numFmtId="178" fontId="10" fillId="0" borderId="10" xfId="0" applyNumberFormat="1" applyFont="1" applyBorder="1" applyAlignment="1">
      <alignment/>
    </xf>
    <xf numFmtId="178" fontId="4" fillId="0" borderId="10" xfId="0" applyNumberFormat="1" applyFont="1" applyBorder="1" applyAlignment="1">
      <alignment/>
    </xf>
    <xf numFmtId="178" fontId="4" fillId="0" borderId="11" xfId="0" applyNumberFormat="1" applyFont="1" applyBorder="1" applyAlignment="1">
      <alignment/>
    </xf>
    <xf numFmtId="178" fontId="8" fillId="0" borderId="11" xfId="0" applyNumberFormat="1" applyFont="1" applyBorder="1" applyAlignment="1">
      <alignment/>
    </xf>
    <xf numFmtId="178" fontId="4" fillId="0" borderId="5" xfId="0" applyNumberFormat="1" applyFont="1" applyBorder="1" applyAlignment="1" applyProtection="1">
      <alignment/>
      <protection/>
    </xf>
    <xf numFmtId="178" fontId="6" fillId="0" borderId="5" xfId="0" applyNumberFormat="1" applyFont="1" applyBorder="1" applyAlignment="1" applyProtection="1">
      <alignment vertical="center"/>
      <protection/>
    </xf>
    <xf numFmtId="178" fontId="6" fillId="0" borderId="6" xfId="0" applyNumberFormat="1" applyFont="1" applyBorder="1" applyAlignment="1" applyProtection="1">
      <alignment vertical="center"/>
      <protection/>
    </xf>
    <xf numFmtId="178" fontId="6" fillId="0" borderId="7" xfId="0" applyNumberFormat="1" applyFont="1" applyBorder="1" applyAlignment="1" applyProtection="1">
      <alignment vertical="center"/>
      <protection/>
    </xf>
    <xf numFmtId="178" fontId="6" fillId="0" borderId="9" xfId="0" applyNumberFormat="1" applyFont="1" applyBorder="1" applyAlignment="1" applyProtection="1">
      <alignment vertical="center"/>
      <protection/>
    </xf>
    <xf numFmtId="178" fontId="6" fillId="0" borderId="10" xfId="0" applyNumberFormat="1" applyFont="1" applyBorder="1" applyAlignment="1" applyProtection="1">
      <alignment vertical="center"/>
      <protection/>
    </xf>
    <xf numFmtId="178" fontId="6" fillId="0" borderId="11" xfId="0" applyNumberFormat="1" applyFont="1" applyBorder="1" applyAlignment="1" applyProtection="1">
      <alignment vertical="center"/>
      <protection/>
    </xf>
    <xf numFmtId="178" fontId="6" fillId="0" borderId="8" xfId="0" applyNumberFormat="1" applyFont="1" applyBorder="1" applyAlignment="1" applyProtection="1">
      <alignment vertical="center"/>
      <protection/>
    </xf>
    <xf numFmtId="41" fontId="8" fillId="0" borderId="2" xfId="0" applyNumberFormat="1" applyFont="1" applyBorder="1" applyAlignment="1">
      <alignment/>
    </xf>
    <xf numFmtId="41" fontId="8" fillId="0" borderId="0" xfId="0" applyNumberFormat="1" applyFont="1" applyAlignment="1">
      <alignment/>
    </xf>
    <xf numFmtId="178" fontId="6" fillId="0" borderId="6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8" fontId="12" fillId="0" borderId="2" xfId="0" applyNumberFormat="1" applyFont="1" applyBorder="1" applyAlignment="1">
      <alignment horizontal="center" vertical="center"/>
    </xf>
    <xf numFmtId="178" fontId="12" fillId="0" borderId="6" xfId="0" applyNumberFormat="1" applyFont="1" applyBorder="1" applyAlignment="1">
      <alignment horizontal="center" vertical="center"/>
    </xf>
    <xf numFmtId="178" fontId="12" fillId="0" borderId="6" xfId="0" applyNumberFormat="1" applyFont="1" applyBorder="1" applyAlignment="1">
      <alignment horizontal="center" vertical="center"/>
    </xf>
    <xf numFmtId="178" fontId="12" fillId="0" borderId="3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178" fontId="7" fillId="0" borderId="6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178" fontId="7" fillId="0" borderId="0" xfId="0" applyNumberFormat="1" applyFont="1" applyBorder="1" applyAlignment="1">
      <alignment horizontal="center" vertical="center"/>
    </xf>
    <xf numFmtId="178" fontId="7" fillId="0" borderId="0" xfId="0" applyNumberFormat="1" applyFont="1" applyAlignment="1">
      <alignment horizontal="center" vertical="center"/>
    </xf>
    <xf numFmtId="178" fontId="7" fillId="0" borderId="4" xfId="0" applyNumberFormat="1" applyFont="1" applyBorder="1" applyAlignment="1">
      <alignment horizontal="center" vertical="center"/>
    </xf>
    <xf numFmtId="49" fontId="7" fillId="0" borderId="0" xfId="0" applyNumberFormat="1" applyFont="1" applyAlignment="1" quotePrefix="1">
      <alignment horizontal="center"/>
    </xf>
    <xf numFmtId="178" fontId="7" fillId="0" borderId="0" xfId="0" applyNumberFormat="1" applyFont="1" applyAlignment="1">
      <alignment/>
    </xf>
    <xf numFmtId="178" fontId="7" fillId="0" borderId="0" xfId="0" applyNumberFormat="1" applyFont="1" applyAlignment="1">
      <alignment horizontal="distributed"/>
    </xf>
    <xf numFmtId="178" fontId="7" fillId="0" borderId="4" xfId="0" applyNumberFormat="1" applyFont="1" applyBorder="1" applyAlignment="1">
      <alignment horizontal="distributed"/>
    </xf>
    <xf numFmtId="49" fontId="15" fillId="0" borderId="2" xfId="0" applyNumberFormat="1" applyFont="1" applyBorder="1" applyAlignment="1" applyProtection="1">
      <alignment horizontal="center"/>
      <protection locked="0"/>
    </xf>
    <xf numFmtId="178" fontId="7" fillId="0" borderId="2" xfId="0" applyNumberFormat="1" applyFont="1" applyBorder="1" applyAlignment="1">
      <alignment horizontal="center"/>
    </xf>
    <xf numFmtId="178" fontId="7" fillId="0" borderId="3" xfId="0" applyNumberFormat="1" applyFont="1" applyBorder="1" applyAlignment="1">
      <alignment horizontal="center"/>
    </xf>
    <xf numFmtId="49" fontId="7" fillId="0" borderId="0" xfId="0" applyNumberFormat="1" applyFont="1" applyBorder="1" applyAlignment="1" applyProtection="1">
      <alignment horizontal="center"/>
      <protection locked="0"/>
    </xf>
    <xf numFmtId="49" fontId="7" fillId="0" borderId="2" xfId="0" applyNumberFormat="1" applyFont="1" applyBorder="1" applyAlignment="1" applyProtection="1">
      <alignment horizontal="center"/>
      <protection locked="0"/>
    </xf>
    <xf numFmtId="49" fontId="15" fillId="0" borderId="0" xfId="0" applyNumberFormat="1" applyFont="1" applyAlignment="1" applyProtection="1">
      <alignment horizontal="center"/>
      <protection locked="0"/>
    </xf>
    <xf numFmtId="41" fontId="4" fillId="0" borderId="0" xfId="0" applyNumberFormat="1" applyFont="1" applyAlignment="1" applyProtection="1">
      <alignment/>
      <protection locked="0"/>
    </xf>
    <xf numFmtId="41" fontId="4" fillId="0" borderId="0" xfId="0" applyNumberFormat="1" applyFont="1" applyAlignment="1" applyProtection="1">
      <alignment horizontal="right"/>
      <protection locked="0"/>
    </xf>
    <xf numFmtId="41" fontId="4" fillId="0" borderId="4" xfId="0" applyNumberFormat="1" applyFont="1" applyBorder="1" applyAlignment="1" applyProtection="1">
      <alignment/>
      <protection locked="0"/>
    </xf>
    <xf numFmtId="41" fontId="4" fillId="0" borderId="4" xfId="0" applyNumberFormat="1" applyFont="1" applyBorder="1" applyAlignment="1" applyProtection="1">
      <alignment horizontal="right"/>
      <protection locked="0"/>
    </xf>
    <xf numFmtId="0" fontId="12" fillId="0" borderId="8" xfId="0" applyFont="1" applyBorder="1" applyAlignment="1">
      <alignment horizontal="center" vertical="center"/>
    </xf>
    <xf numFmtId="178" fontId="7" fillId="0" borderId="12" xfId="0" applyNumberFormat="1" applyFont="1" applyBorder="1" applyAlignment="1">
      <alignment horizontal="center" vertical="center"/>
    </xf>
    <xf numFmtId="178" fontId="7" fillId="0" borderId="13" xfId="0" applyNumberFormat="1" applyFont="1" applyBorder="1" applyAlignment="1">
      <alignment horizontal="center" vertical="center"/>
    </xf>
    <xf numFmtId="178" fontId="7" fillId="0" borderId="14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/>
    </xf>
    <xf numFmtId="178" fontId="11" fillId="0" borderId="0" xfId="0" applyNumberFormat="1" applyFont="1" applyBorder="1" applyAlignment="1">
      <alignment/>
    </xf>
    <xf numFmtId="178" fontId="5" fillId="0" borderId="0" xfId="0" applyNumberFormat="1" applyFont="1" applyBorder="1" applyAlignment="1">
      <alignment/>
    </xf>
    <xf numFmtId="178" fontId="6" fillId="0" borderId="0" xfId="0" applyNumberFormat="1" applyFont="1" applyBorder="1" applyAlignment="1">
      <alignment vertical="center"/>
    </xf>
    <xf numFmtId="178" fontId="4" fillId="0" borderId="0" xfId="0" applyNumberFormat="1" applyFont="1" applyBorder="1" applyAlignment="1" applyProtection="1">
      <alignment/>
      <protection/>
    </xf>
    <xf numFmtId="178" fontId="6" fillId="0" borderId="0" xfId="0" applyNumberFormat="1" applyFont="1" applyBorder="1" applyAlignment="1" applyProtection="1">
      <alignment vertical="center"/>
      <protection/>
    </xf>
    <xf numFmtId="178" fontId="8" fillId="0" borderId="0" xfId="0" applyNumberFormat="1" applyFont="1" applyBorder="1" applyAlignment="1">
      <alignment/>
    </xf>
    <xf numFmtId="178" fontId="10" fillId="0" borderId="0" xfId="0" applyNumberFormat="1" applyFont="1" applyBorder="1" applyAlignment="1">
      <alignment/>
    </xf>
    <xf numFmtId="178" fontId="7" fillId="0" borderId="3" xfId="0" applyNumberFormat="1" applyFont="1" applyBorder="1" applyAlignment="1">
      <alignment horizontal="center" vertical="top"/>
    </xf>
    <xf numFmtId="178" fontId="7" fillId="0" borderId="2" xfId="0" applyNumberFormat="1" applyFont="1" applyBorder="1" applyAlignment="1">
      <alignment horizontal="left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2"/>
  <sheetViews>
    <sheetView view="pageBreakPreview" zoomScaleSheetLayoutView="100" workbookViewId="0" topLeftCell="A1">
      <selection activeCell="Y21" sqref="Y21"/>
    </sheetView>
  </sheetViews>
  <sheetFormatPr defaultColWidth="9.140625" defaultRowHeight="12"/>
  <cols>
    <col min="1" max="1" width="13.8515625" style="5" customWidth="1"/>
    <col min="2" max="6" width="9.421875" style="5" customWidth="1"/>
    <col min="7" max="7" width="11.28125" style="5" customWidth="1"/>
    <col min="8" max="8" width="9.421875" style="5" customWidth="1"/>
    <col min="9" max="9" width="11.28125" style="5" bestFit="1" customWidth="1"/>
    <col min="10" max="10" width="9.421875" style="5" customWidth="1"/>
    <col min="11" max="11" width="13.140625" style="5" customWidth="1"/>
    <col min="12" max="12" width="9.421875" style="5" customWidth="1"/>
    <col min="13" max="23" width="10.28125" style="5" customWidth="1"/>
    <col min="24" max="24" width="5.140625" style="5" customWidth="1"/>
    <col min="25" max="26" width="2.7109375" style="5" customWidth="1"/>
    <col min="27" max="27" width="9.8515625" style="5" customWidth="1"/>
    <col min="28" max="28" width="26.8515625" style="5" customWidth="1"/>
    <col min="29" max="29" width="12.140625" style="5" customWidth="1"/>
    <col min="30" max="16384" width="9.140625" style="5" customWidth="1"/>
  </cols>
  <sheetData>
    <row r="1" spans="1:25" s="3" customFormat="1" ht="20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2.75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39"/>
    </row>
    <row r="3" spans="1:25" s="12" customFormat="1" ht="12" customHeight="1" thickTop="1">
      <c r="A3" s="6" t="s">
        <v>2</v>
      </c>
      <c r="B3" s="7"/>
      <c r="C3" s="7" t="s">
        <v>3</v>
      </c>
      <c r="D3" s="7"/>
      <c r="E3" s="7"/>
      <c r="F3" s="8"/>
      <c r="G3" s="9"/>
      <c r="H3" s="10" t="s">
        <v>4</v>
      </c>
      <c r="I3" s="10"/>
      <c r="J3" s="10"/>
      <c r="K3" s="10" t="s">
        <v>5</v>
      </c>
      <c r="L3" s="10"/>
      <c r="M3" s="10"/>
      <c r="N3" s="10" t="s">
        <v>6</v>
      </c>
      <c r="O3" s="10"/>
      <c r="P3" s="10"/>
      <c r="Q3" s="11"/>
      <c r="R3" s="7" t="s">
        <v>7</v>
      </c>
      <c r="S3" s="7" t="s">
        <v>8</v>
      </c>
      <c r="T3" s="7" t="s">
        <v>9</v>
      </c>
      <c r="U3" s="7" t="s">
        <v>10</v>
      </c>
      <c r="V3" s="7" t="s">
        <v>11</v>
      </c>
      <c r="W3" s="7"/>
      <c r="X3" s="7" t="s">
        <v>12</v>
      </c>
      <c r="Y3" s="6"/>
    </row>
    <row r="4" spans="1:25" s="12" customFormat="1" ht="12" customHeight="1">
      <c r="A4" s="13" t="s">
        <v>13</v>
      </c>
      <c r="B4" s="7" t="s">
        <v>14</v>
      </c>
      <c r="C4" s="7"/>
      <c r="D4" s="7" t="s">
        <v>15</v>
      </c>
      <c r="E4" s="7" t="s">
        <v>16</v>
      </c>
      <c r="F4" s="73" t="s">
        <v>14</v>
      </c>
      <c r="G4" s="7" t="s">
        <v>17</v>
      </c>
      <c r="H4" s="14" t="s">
        <v>18</v>
      </c>
      <c r="I4" s="14" t="s">
        <v>19</v>
      </c>
      <c r="J4" s="14" t="s">
        <v>20</v>
      </c>
      <c r="K4" s="14" t="s">
        <v>21</v>
      </c>
      <c r="L4" s="14" t="s">
        <v>22</v>
      </c>
      <c r="M4" s="73" t="s">
        <v>23</v>
      </c>
      <c r="N4" s="7" t="s">
        <v>24</v>
      </c>
      <c r="O4" s="7" t="s">
        <v>25</v>
      </c>
      <c r="P4" s="73" t="s">
        <v>26</v>
      </c>
      <c r="Q4" s="73" t="s">
        <v>27</v>
      </c>
      <c r="R4" s="7"/>
      <c r="S4" s="7" t="s">
        <v>28</v>
      </c>
      <c r="T4" s="7"/>
      <c r="U4" s="7" t="s">
        <v>29</v>
      </c>
      <c r="V4" s="7"/>
      <c r="W4" s="7" t="s">
        <v>30</v>
      </c>
      <c r="X4" s="7"/>
      <c r="Y4" s="6"/>
    </row>
    <row r="5" spans="1:25" s="12" customFormat="1" ht="12" customHeight="1">
      <c r="A5" s="11" t="s">
        <v>31</v>
      </c>
      <c r="B5" s="8"/>
      <c r="C5" s="8" t="s">
        <v>32</v>
      </c>
      <c r="D5" s="8"/>
      <c r="E5" s="8"/>
      <c r="F5" s="74"/>
      <c r="G5" s="15" t="s">
        <v>33</v>
      </c>
      <c r="H5" s="15" t="s">
        <v>34</v>
      </c>
      <c r="I5" s="15" t="s">
        <v>35</v>
      </c>
      <c r="J5" s="15" t="s">
        <v>36</v>
      </c>
      <c r="K5" s="15" t="s">
        <v>37</v>
      </c>
      <c r="L5" s="15" t="s">
        <v>38</v>
      </c>
      <c r="M5" s="74"/>
      <c r="N5" s="8" t="s">
        <v>25</v>
      </c>
      <c r="O5" s="8" t="s">
        <v>39</v>
      </c>
      <c r="P5" s="74"/>
      <c r="Q5" s="74"/>
      <c r="R5" s="8" t="s">
        <v>40</v>
      </c>
      <c r="S5" s="8" t="s">
        <v>41</v>
      </c>
      <c r="T5" s="8" t="s">
        <v>42</v>
      </c>
      <c r="U5" s="8" t="s">
        <v>43</v>
      </c>
      <c r="V5" s="8" t="s">
        <v>44</v>
      </c>
      <c r="W5" s="8"/>
      <c r="X5" s="8" t="s">
        <v>45</v>
      </c>
      <c r="Y5" s="6"/>
    </row>
    <row r="6" spans="1:25" ht="13.5" customHeight="1">
      <c r="A6" s="16" t="s">
        <v>126</v>
      </c>
      <c r="B6" s="17">
        <v>74801</v>
      </c>
      <c r="C6" s="18">
        <v>604</v>
      </c>
      <c r="D6" s="18">
        <v>36</v>
      </c>
      <c r="E6" s="18">
        <v>12980</v>
      </c>
      <c r="F6" s="18">
        <v>11530</v>
      </c>
      <c r="G6" s="18">
        <v>2881</v>
      </c>
      <c r="H6" s="18">
        <v>1737</v>
      </c>
      <c r="I6" s="18">
        <v>1063</v>
      </c>
      <c r="J6" s="18">
        <v>435</v>
      </c>
      <c r="K6" s="18">
        <v>475</v>
      </c>
      <c r="L6" s="18">
        <v>630</v>
      </c>
      <c r="M6" s="18">
        <v>36</v>
      </c>
      <c r="N6" s="18">
        <v>19</v>
      </c>
      <c r="O6" s="18">
        <v>444</v>
      </c>
      <c r="P6" s="18">
        <v>3564</v>
      </c>
      <c r="Q6" s="18">
        <v>246</v>
      </c>
      <c r="R6" s="18">
        <v>5090</v>
      </c>
      <c r="S6" s="18">
        <v>36</v>
      </c>
      <c r="T6" s="18">
        <v>18414</v>
      </c>
      <c r="U6" s="18">
        <v>2421</v>
      </c>
      <c r="V6" s="18">
        <v>23187</v>
      </c>
      <c r="W6" s="18">
        <v>503</v>
      </c>
      <c r="X6" s="19" t="s">
        <v>46</v>
      </c>
      <c r="Y6" s="16"/>
    </row>
    <row r="7" spans="1:25" ht="13.5" customHeight="1">
      <c r="A7" s="20" t="s">
        <v>123</v>
      </c>
      <c r="B7" s="71">
        <v>85551</v>
      </c>
      <c r="C7" s="72">
        <v>556</v>
      </c>
      <c r="D7" s="72">
        <v>53</v>
      </c>
      <c r="E7" s="72">
        <v>10999</v>
      </c>
      <c r="F7" s="72">
        <v>15220</v>
      </c>
      <c r="G7" s="72">
        <v>3455</v>
      </c>
      <c r="H7" s="72">
        <v>1142</v>
      </c>
      <c r="I7" s="72">
        <v>993</v>
      </c>
      <c r="J7" s="72">
        <v>519</v>
      </c>
      <c r="K7" s="72">
        <v>763</v>
      </c>
      <c r="L7" s="72">
        <v>1022</v>
      </c>
      <c r="M7" s="72">
        <v>83</v>
      </c>
      <c r="N7" s="72">
        <v>10</v>
      </c>
      <c r="O7" s="72">
        <v>485</v>
      </c>
      <c r="P7" s="72">
        <v>6472</v>
      </c>
      <c r="Q7" s="72">
        <v>276</v>
      </c>
      <c r="R7" s="72">
        <v>5396</v>
      </c>
      <c r="S7" s="72">
        <v>42</v>
      </c>
      <c r="T7" s="72">
        <v>21599</v>
      </c>
      <c r="U7" s="72">
        <v>2604</v>
      </c>
      <c r="V7" s="72">
        <v>28489</v>
      </c>
      <c r="W7" s="72">
        <v>593</v>
      </c>
      <c r="X7" s="19" t="s">
        <v>65</v>
      </c>
      <c r="Y7" s="16"/>
    </row>
    <row r="8" spans="1:25" ht="13.5" customHeight="1">
      <c r="A8" s="20" t="s">
        <v>64</v>
      </c>
      <c r="B8" s="71">
        <v>77953</v>
      </c>
      <c r="C8" s="72">
        <v>688</v>
      </c>
      <c r="D8" s="72">
        <v>31</v>
      </c>
      <c r="E8" s="72">
        <v>9694</v>
      </c>
      <c r="F8" s="72">
        <v>10544</v>
      </c>
      <c r="G8" s="72">
        <v>3131</v>
      </c>
      <c r="H8" s="72">
        <v>937</v>
      </c>
      <c r="I8" s="72">
        <v>763</v>
      </c>
      <c r="J8" s="72">
        <v>466</v>
      </c>
      <c r="K8" s="72">
        <v>348</v>
      </c>
      <c r="L8" s="72">
        <v>394</v>
      </c>
      <c r="M8" s="72">
        <v>63</v>
      </c>
      <c r="N8" s="72">
        <v>8</v>
      </c>
      <c r="O8" s="72">
        <v>311</v>
      </c>
      <c r="P8" s="72">
        <v>3935</v>
      </c>
      <c r="Q8" s="72">
        <v>188</v>
      </c>
      <c r="R8" s="72">
        <v>4661</v>
      </c>
      <c r="S8" s="72">
        <v>45</v>
      </c>
      <c r="T8" s="72">
        <v>21868</v>
      </c>
      <c r="U8" s="72">
        <v>2402</v>
      </c>
      <c r="V8" s="72">
        <v>27335</v>
      </c>
      <c r="W8" s="72">
        <v>685</v>
      </c>
      <c r="X8" s="19" t="s">
        <v>124</v>
      </c>
      <c r="Y8" s="16"/>
    </row>
    <row r="9" spans="1:25" ht="13.5" customHeight="1">
      <c r="A9" s="20" t="s">
        <v>125</v>
      </c>
      <c r="B9" s="71">
        <v>82529</v>
      </c>
      <c r="C9" s="72">
        <v>755</v>
      </c>
      <c r="D9" s="72">
        <v>18</v>
      </c>
      <c r="E9" s="72">
        <v>8296</v>
      </c>
      <c r="F9" s="72">
        <v>11968</v>
      </c>
      <c r="G9" s="72">
        <v>2754</v>
      </c>
      <c r="H9" s="72">
        <v>630</v>
      </c>
      <c r="I9" s="72">
        <v>723</v>
      </c>
      <c r="J9" s="72">
        <v>416</v>
      </c>
      <c r="K9" s="72">
        <v>480</v>
      </c>
      <c r="L9" s="72">
        <v>481</v>
      </c>
      <c r="M9" s="72">
        <v>68</v>
      </c>
      <c r="N9" s="72">
        <v>28</v>
      </c>
      <c r="O9" s="72">
        <v>427</v>
      </c>
      <c r="P9" s="72">
        <v>5824</v>
      </c>
      <c r="Q9" s="72">
        <v>137</v>
      </c>
      <c r="R9" s="72">
        <v>4871</v>
      </c>
      <c r="S9" s="72">
        <v>46</v>
      </c>
      <c r="T9" s="72">
        <v>23259</v>
      </c>
      <c r="U9" s="72">
        <v>2519</v>
      </c>
      <c r="V9" s="72">
        <v>29677</v>
      </c>
      <c r="W9" s="72">
        <v>1120</v>
      </c>
      <c r="X9" s="19" t="s">
        <v>125</v>
      </c>
      <c r="Y9" s="16"/>
    </row>
    <row r="10" spans="1:25" ht="13.5" customHeight="1">
      <c r="A10" s="20" t="s">
        <v>127</v>
      </c>
      <c r="B10" s="71">
        <v>94820</v>
      </c>
      <c r="C10" s="72">
        <v>801</v>
      </c>
      <c r="D10" s="72">
        <v>46</v>
      </c>
      <c r="E10" s="72">
        <v>9143</v>
      </c>
      <c r="F10" s="72">
        <v>15724</v>
      </c>
      <c r="G10" s="72">
        <v>3024</v>
      </c>
      <c r="H10" s="72">
        <v>797</v>
      </c>
      <c r="I10" s="72">
        <v>730</v>
      </c>
      <c r="J10" s="72">
        <v>456</v>
      </c>
      <c r="K10" s="72">
        <v>462</v>
      </c>
      <c r="L10" s="72">
        <v>672</v>
      </c>
      <c r="M10" s="72">
        <v>70</v>
      </c>
      <c r="N10" s="72">
        <v>17</v>
      </c>
      <c r="O10" s="72">
        <v>436</v>
      </c>
      <c r="P10" s="72">
        <v>8881</v>
      </c>
      <c r="Q10" s="72">
        <v>179</v>
      </c>
      <c r="R10" s="72">
        <v>5435</v>
      </c>
      <c r="S10" s="72">
        <v>47</v>
      </c>
      <c r="T10" s="72">
        <v>23758</v>
      </c>
      <c r="U10" s="72">
        <v>2409</v>
      </c>
      <c r="V10" s="72">
        <v>35950</v>
      </c>
      <c r="W10" s="72">
        <v>1507</v>
      </c>
      <c r="X10" s="19" t="s">
        <v>127</v>
      </c>
      <c r="Y10" s="16"/>
    </row>
    <row r="11" spans="1:25" ht="13.5" customHeight="1">
      <c r="A11" s="21"/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19"/>
      <c r="Y11" s="16"/>
    </row>
    <row r="12" spans="1:25" s="28" customFormat="1" ht="13.5" customHeight="1">
      <c r="A12" s="24" t="s">
        <v>128</v>
      </c>
      <c r="B12" s="25">
        <f aca="true" t="shared" si="0" ref="B12:W12">SUM(B14:B21)</f>
        <v>98572</v>
      </c>
      <c r="C12" s="26">
        <f t="shared" si="0"/>
        <v>804</v>
      </c>
      <c r="D12" s="26">
        <f t="shared" si="0"/>
        <v>57</v>
      </c>
      <c r="E12" s="26">
        <f t="shared" si="0"/>
        <v>9574</v>
      </c>
      <c r="F12" s="26">
        <f t="shared" si="0"/>
        <v>15514</v>
      </c>
      <c r="G12" s="26">
        <f t="shared" si="0"/>
        <v>3155</v>
      </c>
      <c r="H12" s="26">
        <f t="shared" si="0"/>
        <v>449</v>
      </c>
      <c r="I12" s="26">
        <f t="shared" si="0"/>
        <v>768</v>
      </c>
      <c r="J12" s="26">
        <f t="shared" si="0"/>
        <v>447</v>
      </c>
      <c r="K12" s="26">
        <f t="shared" si="0"/>
        <v>404</v>
      </c>
      <c r="L12" s="26">
        <f t="shared" si="0"/>
        <v>578</v>
      </c>
      <c r="M12" s="26">
        <f t="shared" si="0"/>
        <v>80</v>
      </c>
      <c r="N12" s="26">
        <f t="shared" si="0"/>
        <v>22</v>
      </c>
      <c r="O12" s="26">
        <f t="shared" si="0"/>
        <v>449</v>
      </c>
      <c r="P12" s="26">
        <f t="shared" si="0"/>
        <v>8968</v>
      </c>
      <c r="Q12" s="26">
        <f t="shared" si="0"/>
        <v>194</v>
      </c>
      <c r="R12" s="26">
        <f t="shared" si="0"/>
        <v>5871</v>
      </c>
      <c r="S12" s="26">
        <f t="shared" si="0"/>
        <v>78</v>
      </c>
      <c r="T12" s="26">
        <f t="shared" si="0"/>
        <v>21223</v>
      </c>
      <c r="U12" s="26">
        <f t="shared" si="0"/>
        <v>2003</v>
      </c>
      <c r="V12" s="26">
        <f t="shared" si="0"/>
        <v>41974</v>
      </c>
      <c r="W12" s="26">
        <f t="shared" si="0"/>
        <v>1474</v>
      </c>
      <c r="X12" s="27" t="s">
        <v>129</v>
      </c>
      <c r="Y12" s="40"/>
    </row>
    <row r="13" spans="2:25" ht="13.5" customHeight="1">
      <c r="B13" s="22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9"/>
      <c r="T13" s="23"/>
      <c r="U13" s="23"/>
      <c r="V13" s="23"/>
      <c r="W13" s="23"/>
      <c r="X13" s="30"/>
      <c r="Y13" s="41"/>
    </row>
    <row r="14" spans="1:25" ht="13.5" customHeight="1">
      <c r="A14" s="31" t="s">
        <v>47</v>
      </c>
      <c r="B14" s="22">
        <f aca="true" t="shared" si="1" ref="B14:B21">SUM(C14:F14)+SUM(R14:W14)</f>
        <v>46466</v>
      </c>
      <c r="C14" s="18">
        <f>+AD31</f>
        <v>105</v>
      </c>
      <c r="D14" s="18">
        <f>+AD32</f>
        <v>10</v>
      </c>
      <c r="E14" s="18">
        <f>+AD33</f>
        <v>4810</v>
      </c>
      <c r="F14" s="23">
        <f aca="true" t="shared" si="2" ref="F14:F21">SUM(G14:Q14)</f>
        <v>5300</v>
      </c>
      <c r="G14" s="18">
        <f>+AD35+AD36</f>
        <v>895</v>
      </c>
      <c r="H14" s="18">
        <f>+AD37+AD38</f>
        <v>69</v>
      </c>
      <c r="I14" s="18">
        <f>+AD39+AD40</f>
        <v>92</v>
      </c>
      <c r="J14" s="18">
        <f>+AD41+AD42</f>
        <v>242</v>
      </c>
      <c r="K14" s="18">
        <f>+AD43+AD44+AD45</f>
        <v>78</v>
      </c>
      <c r="L14" s="18">
        <f>+AD46+AD47</f>
        <v>104</v>
      </c>
      <c r="M14" s="18">
        <f>+AD48</f>
        <v>49</v>
      </c>
      <c r="N14" s="18">
        <f>+AD49</f>
        <v>15</v>
      </c>
      <c r="O14" s="18">
        <f>+AD50</f>
        <v>196</v>
      </c>
      <c r="P14" s="18">
        <f>+SUM(AD51:AD54)</f>
        <v>3468</v>
      </c>
      <c r="Q14" s="18">
        <f>+AD55</f>
        <v>92</v>
      </c>
      <c r="R14" s="18">
        <f>+AD57</f>
        <v>3090</v>
      </c>
      <c r="S14" s="18">
        <f>+AD56</f>
        <v>24</v>
      </c>
      <c r="T14" s="18">
        <f>+AD58</f>
        <v>9585</v>
      </c>
      <c r="U14" s="18">
        <f>+AD59+AD60</f>
        <v>1181</v>
      </c>
      <c r="V14" s="18">
        <f>+AD61</f>
        <v>21571</v>
      </c>
      <c r="W14" s="18">
        <f>+AD62</f>
        <v>790</v>
      </c>
      <c r="X14" s="30" t="s">
        <v>48</v>
      </c>
      <c r="Y14" s="41"/>
    </row>
    <row r="15" spans="1:25" ht="13.5" customHeight="1">
      <c r="A15" s="31" t="s">
        <v>49</v>
      </c>
      <c r="B15" s="22">
        <f t="shared" si="1"/>
        <v>17726</v>
      </c>
      <c r="C15" s="18">
        <f>+AE31</f>
        <v>139</v>
      </c>
      <c r="D15" s="18">
        <f>+AE32</f>
        <v>12</v>
      </c>
      <c r="E15" s="18">
        <f>+AE33</f>
        <v>1291</v>
      </c>
      <c r="F15" s="23">
        <f t="shared" si="2"/>
        <v>3481</v>
      </c>
      <c r="G15" s="18">
        <f>+AE35+AE36</f>
        <v>189</v>
      </c>
      <c r="H15" s="18">
        <f>+AE37+AE38</f>
        <v>100</v>
      </c>
      <c r="I15" s="18">
        <f>+AE39+AE40</f>
        <v>22</v>
      </c>
      <c r="J15" s="18">
        <f>+AE41+AE42</f>
        <v>59</v>
      </c>
      <c r="K15" s="18">
        <f>+AE43+AE44+AE45</f>
        <v>94</v>
      </c>
      <c r="L15" s="18">
        <f>+AE46+AE47</f>
        <v>45</v>
      </c>
      <c r="M15" s="18">
        <f>+AE48</f>
        <v>0</v>
      </c>
      <c r="N15" s="32">
        <f>+AE49</f>
        <v>0</v>
      </c>
      <c r="O15" s="18">
        <f>+AE50</f>
        <v>28</v>
      </c>
      <c r="P15" s="18">
        <f>+SUM(AE51:AE54)</f>
        <v>2924</v>
      </c>
      <c r="Q15" s="18">
        <f>+AE55</f>
        <v>20</v>
      </c>
      <c r="R15" s="18">
        <f>+AE57</f>
        <v>975</v>
      </c>
      <c r="S15" s="32">
        <f>+AE56</f>
        <v>6</v>
      </c>
      <c r="T15" s="18">
        <f>+AE58</f>
        <v>2597</v>
      </c>
      <c r="U15" s="18">
        <f>+AE59+AE60</f>
        <v>184</v>
      </c>
      <c r="V15" s="18">
        <f>+AE61</f>
        <v>8971</v>
      </c>
      <c r="W15" s="18">
        <f>+AE62</f>
        <v>70</v>
      </c>
      <c r="X15" s="30" t="s">
        <v>50</v>
      </c>
      <c r="Y15" s="41"/>
    </row>
    <row r="16" spans="1:25" ht="13.5" customHeight="1">
      <c r="A16" s="31" t="s">
        <v>51</v>
      </c>
      <c r="B16" s="22">
        <f t="shared" si="1"/>
        <v>8560</v>
      </c>
      <c r="C16" s="18">
        <f>+AF31</f>
        <v>58</v>
      </c>
      <c r="D16" s="18">
        <f>+AF32</f>
        <v>20</v>
      </c>
      <c r="E16" s="18">
        <f>+AF33</f>
        <v>970</v>
      </c>
      <c r="F16" s="23">
        <f t="shared" si="2"/>
        <v>1629</v>
      </c>
      <c r="G16" s="18">
        <f>+AF35+AF36</f>
        <v>330</v>
      </c>
      <c r="H16" s="18">
        <f>+AF37+AF38</f>
        <v>61</v>
      </c>
      <c r="I16" s="18">
        <f>+AF39+AF40</f>
        <v>114</v>
      </c>
      <c r="J16" s="18">
        <f>+AF41+AF42</f>
        <v>48</v>
      </c>
      <c r="K16" s="18">
        <f>+AF43+AF44+AF45</f>
        <v>93</v>
      </c>
      <c r="L16" s="18">
        <f>+AF46+AF47</f>
        <v>157</v>
      </c>
      <c r="M16" s="18">
        <f>+AF48</f>
        <v>20</v>
      </c>
      <c r="N16" s="32">
        <f>+AF49</f>
        <v>0</v>
      </c>
      <c r="O16" s="18">
        <f>+AF50</f>
        <v>53</v>
      </c>
      <c r="P16" s="18">
        <f>+SUM(AF51:AF54)</f>
        <v>729</v>
      </c>
      <c r="Q16" s="18">
        <f>+AF55</f>
        <v>24</v>
      </c>
      <c r="R16" s="18">
        <f>+AF57</f>
        <v>721</v>
      </c>
      <c r="S16" s="18">
        <f>+AF56</f>
        <v>17</v>
      </c>
      <c r="T16" s="18">
        <f>+AF58</f>
        <v>2230</v>
      </c>
      <c r="U16" s="18">
        <f>+AF59+AF60</f>
        <v>118</v>
      </c>
      <c r="V16" s="18">
        <f>+AF61</f>
        <v>2678</v>
      </c>
      <c r="W16" s="18">
        <f>+AF62</f>
        <v>119</v>
      </c>
      <c r="X16" s="30" t="s">
        <v>52</v>
      </c>
      <c r="Y16" s="41"/>
    </row>
    <row r="17" spans="1:25" ht="13.5" customHeight="1">
      <c r="A17" s="31" t="s">
        <v>53</v>
      </c>
      <c r="B17" s="22">
        <f t="shared" si="1"/>
        <v>6787</v>
      </c>
      <c r="C17" s="18">
        <f>+AG31</f>
        <v>159</v>
      </c>
      <c r="D17" s="18">
        <f>+AG32</f>
        <v>5</v>
      </c>
      <c r="E17" s="18">
        <f>+AG33</f>
        <v>684</v>
      </c>
      <c r="F17" s="23">
        <f t="shared" si="2"/>
        <v>1209</v>
      </c>
      <c r="G17" s="18">
        <f>+AG35+AG36</f>
        <v>384</v>
      </c>
      <c r="H17" s="18">
        <f>+AG37+AG38</f>
        <v>61</v>
      </c>
      <c r="I17" s="18">
        <f>+AG39+AG40</f>
        <v>314</v>
      </c>
      <c r="J17" s="18">
        <f>+AG41+AG42</f>
        <v>4</v>
      </c>
      <c r="K17" s="18">
        <f>+AG43+AG44+AG45</f>
        <v>18</v>
      </c>
      <c r="L17" s="18">
        <f>+AG46+AG47</f>
        <v>3</v>
      </c>
      <c r="M17" s="18">
        <f>+AG48</f>
        <v>1</v>
      </c>
      <c r="N17" s="32">
        <f>+AG49</f>
        <v>0</v>
      </c>
      <c r="O17" s="18">
        <f>+AG50</f>
        <v>60</v>
      </c>
      <c r="P17" s="18">
        <f>+SUM(AG51:AG54)</f>
        <v>360</v>
      </c>
      <c r="Q17" s="18">
        <f>+AG55</f>
        <v>4</v>
      </c>
      <c r="R17" s="18">
        <f>+AG57</f>
        <v>298</v>
      </c>
      <c r="S17" s="32">
        <f>+AG56</f>
        <v>1</v>
      </c>
      <c r="T17" s="18">
        <f>+AG58</f>
        <v>1611</v>
      </c>
      <c r="U17" s="18">
        <f>+AG59+AG60</f>
        <v>172</v>
      </c>
      <c r="V17" s="18">
        <f>+AG61</f>
        <v>2581</v>
      </c>
      <c r="W17" s="18">
        <f>+AG62</f>
        <v>67</v>
      </c>
      <c r="X17" s="30" t="s">
        <v>54</v>
      </c>
      <c r="Y17" s="41"/>
    </row>
    <row r="18" spans="1:25" ht="13.5" customHeight="1">
      <c r="A18" s="31" t="s">
        <v>55</v>
      </c>
      <c r="B18" s="22">
        <f t="shared" si="1"/>
        <v>3902</v>
      </c>
      <c r="C18" s="18">
        <f>+AH31</f>
        <v>6</v>
      </c>
      <c r="D18" s="18">
        <f>+AH32</f>
        <v>1</v>
      </c>
      <c r="E18" s="18">
        <f>+AH33</f>
        <v>330</v>
      </c>
      <c r="F18" s="23">
        <f t="shared" si="2"/>
        <v>778</v>
      </c>
      <c r="G18" s="18">
        <f>+AH35+AH36</f>
        <v>182</v>
      </c>
      <c r="H18" s="18">
        <f>+AH37+AH38</f>
        <v>10</v>
      </c>
      <c r="I18" s="18">
        <f>+AH39+AH40</f>
        <v>14</v>
      </c>
      <c r="J18" s="18">
        <f>+AH41+AH42</f>
        <v>30</v>
      </c>
      <c r="K18" s="18">
        <f>+AH43+AH44+AH45</f>
        <v>7</v>
      </c>
      <c r="L18" s="18">
        <f>+AH46+AH47</f>
        <v>23</v>
      </c>
      <c r="M18" s="32">
        <f>+AH48</f>
        <v>0</v>
      </c>
      <c r="N18" s="32">
        <f>+AH49</f>
        <v>0</v>
      </c>
      <c r="O18" s="18">
        <f>+AH50</f>
        <v>19</v>
      </c>
      <c r="P18" s="18">
        <f>+SUM(AH51:AH54)</f>
        <v>487</v>
      </c>
      <c r="Q18" s="18">
        <f>+AH55</f>
        <v>6</v>
      </c>
      <c r="R18" s="18">
        <f>+AH57</f>
        <v>154</v>
      </c>
      <c r="S18" s="32">
        <f>+AH56</f>
        <v>0</v>
      </c>
      <c r="T18" s="18">
        <f>+AH58</f>
        <v>1338</v>
      </c>
      <c r="U18" s="18">
        <f>+AH59+AH60</f>
        <v>166</v>
      </c>
      <c r="V18" s="18">
        <f>+AH61</f>
        <v>1078</v>
      </c>
      <c r="W18" s="18">
        <f>+AH62</f>
        <v>51</v>
      </c>
      <c r="X18" s="30" t="s">
        <v>56</v>
      </c>
      <c r="Y18" s="41"/>
    </row>
    <row r="19" spans="1:25" ht="13.5" customHeight="1">
      <c r="A19" s="31" t="s">
        <v>57</v>
      </c>
      <c r="B19" s="22">
        <f t="shared" si="1"/>
        <v>4431</v>
      </c>
      <c r="C19" s="18">
        <f>+AI31</f>
        <v>35</v>
      </c>
      <c r="D19" s="18">
        <f>+AI32</f>
        <v>6</v>
      </c>
      <c r="E19" s="18">
        <f>+AI33</f>
        <v>482</v>
      </c>
      <c r="F19" s="23">
        <f t="shared" si="2"/>
        <v>1023</v>
      </c>
      <c r="G19" s="18">
        <f>+AI35+AI36</f>
        <v>461</v>
      </c>
      <c r="H19" s="18">
        <f>+AI37+AI38</f>
        <v>6</v>
      </c>
      <c r="I19" s="18">
        <f>+AI39+AI40</f>
        <v>77</v>
      </c>
      <c r="J19" s="18">
        <f>+AI41+AI42</f>
        <v>21</v>
      </c>
      <c r="K19" s="18">
        <f>+AI43+AI44+AI45</f>
        <v>11</v>
      </c>
      <c r="L19" s="18">
        <f>+AI46+AI47</f>
        <v>16</v>
      </c>
      <c r="M19" s="32">
        <f>+AI48</f>
        <v>9</v>
      </c>
      <c r="N19" s="32">
        <f>+AI49</f>
        <v>4</v>
      </c>
      <c r="O19" s="18">
        <f>+AI50</f>
        <v>43</v>
      </c>
      <c r="P19" s="18">
        <f>+SUM(AI51:AI54)</f>
        <v>374</v>
      </c>
      <c r="Q19" s="32">
        <f>+AI55</f>
        <v>1</v>
      </c>
      <c r="R19" s="18">
        <f>+AI57</f>
        <v>223</v>
      </c>
      <c r="S19" s="32">
        <f>+AI56</f>
        <v>0</v>
      </c>
      <c r="T19" s="18">
        <f>+AI58</f>
        <v>1368</v>
      </c>
      <c r="U19" s="18">
        <f>+AI59+AI60</f>
        <v>60</v>
      </c>
      <c r="V19" s="18">
        <f>+AI61</f>
        <v>1059</v>
      </c>
      <c r="W19" s="18">
        <f>+AI62</f>
        <v>175</v>
      </c>
      <c r="X19" s="30" t="s">
        <v>58</v>
      </c>
      <c r="Y19" s="41"/>
    </row>
    <row r="20" spans="1:25" ht="13.5" customHeight="1">
      <c r="A20" s="31" t="s">
        <v>59</v>
      </c>
      <c r="B20" s="22">
        <f t="shared" si="1"/>
        <v>7012</v>
      </c>
      <c r="C20" s="18">
        <f>+AJ31</f>
        <v>157</v>
      </c>
      <c r="D20" s="18">
        <f>+AJ32</f>
        <v>3</v>
      </c>
      <c r="E20" s="18">
        <f>+AJ33</f>
        <v>592</v>
      </c>
      <c r="F20" s="23">
        <f t="shared" si="2"/>
        <v>1653</v>
      </c>
      <c r="G20" s="18">
        <f>+AJ35+AJ36</f>
        <v>529</v>
      </c>
      <c r="H20" s="18">
        <f>+AJ37+AJ38</f>
        <v>61</v>
      </c>
      <c r="I20" s="18">
        <f>+AJ39+AJ40</f>
        <v>91</v>
      </c>
      <c r="J20" s="18">
        <f>+AJ41+AJ42</f>
        <v>27</v>
      </c>
      <c r="K20" s="18">
        <f>+AJ43+AJ44+AJ45</f>
        <v>93</v>
      </c>
      <c r="L20" s="18">
        <f>+AJ46+AJ47</f>
        <v>190</v>
      </c>
      <c r="M20" s="32">
        <f>+AJ48</f>
        <v>1</v>
      </c>
      <c r="N20" s="32">
        <f>+AJ49</f>
        <v>0</v>
      </c>
      <c r="O20" s="18">
        <f>+AJ50</f>
        <v>41</v>
      </c>
      <c r="P20" s="18">
        <f>+SUM(AJ51:AJ54)</f>
        <v>575</v>
      </c>
      <c r="Q20" s="18">
        <f>+AJ55</f>
        <v>45</v>
      </c>
      <c r="R20" s="18">
        <f>+AJ57</f>
        <v>281</v>
      </c>
      <c r="S20" s="18">
        <f>+AJ56</f>
        <v>29</v>
      </c>
      <c r="T20" s="18">
        <f>+AJ58</f>
        <v>1522</v>
      </c>
      <c r="U20" s="18">
        <f>+AJ59+AJ60</f>
        <v>89</v>
      </c>
      <c r="V20" s="18">
        <f>+AJ61</f>
        <v>2580</v>
      </c>
      <c r="W20" s="18">
        <f>+AJ62</f>
        <v>106</v>
      </c>
      <c r="X20" s="30" t="s">
        <v>60</v>
      </c>
      <c r="Y20" s="41"/>
    </row>
    <row r="21" spans="1:25" ht="13.5" customHeight="1">
      <c r="A21" s="33" t="s">
        <v>130</v>
      </c>
      <c r="B21" s="34">
        <f t="shared" si="1"/>
        <v>3688</v>
      </c>
      <c r="C21" s="35">
        <f>+AK31</f>
        <v>145</v>
      </c>
      <c r="D21" s="35">
        <f>+AK32</f>
        <v>0</v>
      </c>
      <c r="E21" s="35">
        <f>+AK33</f>
        <v>415</v>
      </c>
      <c r="F21" s="36">
        <f t="shared" si="2"/>
        <v>441</v>
      </c>
      <c r="G21" s="35">
        <f>+AK35+AK36</f>
        <v>185</v>
      </c>
      <c r="H21" s="35">
        <f>+AK37+AK38</f>
        <v>81</v>
      </c>
      <c r="I21" s="35">
        <f>+AK39+AK40</f>
        <v>44</v>
      </c>
      <c r="J21" s="35">
        <f>+AK41+AK42</f>
        <v>16</v>
      </c>
      <c r="K21" s="35">
        <f>+AK43+AK44+AK45</f>
        <v>10</v>
      </c>
      <c r="L21" s="35">
        <f>+AK46+AK47</f>
        <v>40</v>
      </c>
      <c r="M21" s="35">
        <f>+AK48</f>
        <v>0</v>
      </c>
      <c r="N21" s="37">
        <f>+AK49</f>
        <v>3</v>
      </c>
      <c r="O21" s="35">
        <f>+AK50</f>
        <v>9</v>
      </c>
      <c r="P21" s="35">
        <f>+SUM(AK51:AK54)</f>
        <v>51</v>
      </c>
      <c r="Q21" s="35">
        <f>+AK55</f>
        <v>2</v>
      </c>
      <c r="R21" s="35">
        <f>+AK57</f>
        <v>129</v>
      </c>
      <c r="S21" s="35">
        <f>+AK56</f>
        <v>1</v>
      </c>
      <c r="T21" s="35">
        <f>+AK58</f>
        <v>972</v>
      </c>
      <c r="U21" s="35">
        <f>+AK59+AK60</f>
        <v>33</v>
      </c>
      <c r="V21" s="35">
        <f>+AK61</f>
        <v>1456</v>
      </c>
      <c r="W21" s="35">
        <f>+AK62</f>
        <v>96</v>
      </c>
      <c r="X21" s="38" t="s">
        <v>131</v>
      </c>
      <c r="Y21" s="41"/>
    </row>
    <row r="22" ht="12">
      <c r="A22" s="5" t="s">
        <v>61</v>
      </c>
    </row>
    <row r="23" ht="12">
      <c r="A23" s="5" t="s">
        <v>62</v>
      </c>
    </row>
    <row r="24" ht="12">
      <c r="A24" s="5" t="s">
        <v>63</v>
      </c>
    </row>
    <row r="27" spans="27:29" ht="18.75">
      <c r="AA27" s="3"/>
      <c r="AB27" s="42" t="s">
        <v>66</v>
      </c>
      <c r="AC27" s="3"/>
    </row>
    <row r="28" ht="17.25">
      <c r="AC28" s="43" t="s">
        <v>67</v>
      </c>
    </row>
    <row r="29" spans="27:37" ht="12">
      <c r="AA29" s="44" t="s">
        <v>71</v>
      </c>
      <c r="AB29" s="44" t="s">
        <v>73</v>
      </c>
      <c r="AC29" s="50" t="s">
        <v>115</v>
      </c>
      <c r="AD29" s="51" t="s">
        <v>116</v>
      </c>
      <c r="AE29" s="51" t="s">
        <v>117</v>
      </c>
      <c r="AF29" s="51" t="s">
        <v>118</v>
      </c>
      <c r="AG29" s="51" t="s">
        <v>119</v>
      </c>
      <c r="AH29" s="51" t="s">
        <v>120</v>
      </c>
      <c r="AI29" s="51" t="s">
        <v>121</v>
      </c>
      <c r="AJ29" s="51" t="s">
        <v>122</v>
      </c>
      <c r="AK29" s="51" t="s">
        <v>130</v>
      </c>
    </row>
    <row r="30" spans="27:38" ht="21" customHeight="1">
      <c r="AA30" s="44" t="s">
        <v>71</v>
      </c>
      <c r="AB30" s="44" t="s">
        <v>72</v>
      </c>
      <c r="AC30" s="63">
        <f>+AC31+AC32+AC33+AC34+AC56+AC57+AC58+AC59+AC60+AC61+AC62</f>
        <v>98572</v>
      </c>
      <c r="AD30" s="45">
        <f>+AD31+AD32+AD33+AD34+AD56+AD57+AD58+AD59+AD60+AD61+AD62</f>
        <v>46466</v>
      </c>
      <c r="AE30" s="45">
        <f aca="true" t="shared" si="3" ref="AE30:AK30">+AE31+AE32+AE33+AE34+AE56+AE57+AE58+AE59+AE60+AE61+AE62</f>
        <v>17726</v>
      </c>
      <c r="AF30" s="45">
        <f t="shared" si="3"/>
        <v>8560</v>
      </c>
      <c r="AG30" s="45">
        <f t="shared" si="3"/>
        <v>6787</v>
      </c>
      <c r="AH30" s="45">
        <f t="shared" si="3"/>
        <v>3902</v>
      </c>
      <c r="AI30" s="45">
        <f t="shared" si="3"/>
        <v>4431</v>
      </c>
      <c r="AJ30" s="45">
        <f t="shared" si="3"/>
        <v>7012</v>
      </c>
      <c r="AK30" s="45">
        <f t="shared" si="3"/>
        <v>3688</v>
      </c>
      <c r="AL30" s="5">
        <f>+SUM(AD30:AK30)</f>
        <v>98572</v>
      </c>
    </row>
    <row r="31" spans="27:38" ht="12">
      <c r="AA31" s="44" t="s">
        <v>70</v>
      </c>
      <c r="AB31" s="44" t="s">
        <v>68</v>
      </c>
      <c r="AC31" s="64">
        <f>+SUM(AD31:AK31)</f>
        <v>804</v>
      </c>
      <c r="AD31" s="52">
        <v>105</v>
      </c>
      <c r="AE31" s="52">
        <v>139</v>
      </c>
      <c r="AF31" s="52">
        <v>58</v>
      </c>
      <c r="AG31" s="52">
        <v>159</v>
      </c>
      <c r="AH31" s="52">
        <v>6</v>
      </c>
      <c r="AI31" s="52">
        <v>35</v>
      </c>
      <c r="AJ31" s="52">
        <v>157</v>
      </c>
      <c r="AK31" s="52">
        <v>145</v>
      </c>
      <c r="AL31" s="5">
        <f aca="true" t="shared" si="4" ref="AL31:AL62">+SUM(AD31:AK31)</f>
        <v>804</v>
      </c>
    </row>
    <row r="32" spans="27:38" ht="12">
      <c r="AA32" s="44" t="s">
        <v>74</v>
      </c>
      <c r="AB32" s="44" t="s">
        <v>69</v>
      </c>
      <c r="AC32" s="64">
        <f aca="true" t="shared" si="5" ref="AC32:AC62">+SUM(AD32:AK32)</f>
        <v>57</v>
      </c>
      <c r="AD32" s="52">
        <v>10</v>
      </c>
      <c r="AE32" s="52">
        <v>12</v>
      </c>
      <c r="AF32" s="52">
        <v>20</v>
      </c>
      <c r="AG32" s="52">
        <v>5</v>
      </c>
      <c r="AH32" s="52">
        <v>1</v>
      </c>
      <c r="AI32" s="52">
        <v>6</v>
      </c>
      <c r="AJ32" s="52">
        <v>3</v>
      </c>
      <c r="AK32" s="52">
        <v>0</v>
      </c>
      <c r="AL32" s="5">
        <f t="shared" si="4"/>
        <v>57</v>
      </c>
    </row>
    <row r="33" spans="27:38" ht="12">
      <c r="AA33" s="45" t="s">
        <v>75</v>
      </c>
      <c r="AB33" s="45" t="s">
        <v>76</v>
      </c>
      <c r="AC33" s="64">
        <f t="shared" si="5"/>
        <v>9574</v>
      </c>
      <c r="AD33" s="52">
        <v>4810</v>
      </c>
      <c r="AE33" s="52">
        <v>1291</v>
      </c>
      <c r="AF33" s="52">
        <v>970</v>
      </c>
      <c r="AG33" s="52">
        <v>684</v>
      </c>
      <c r="AH33" s="52">
        <v>330</v>
      </c>
      <c r="AI33" s="52">
        <v>482</v>
      </c>
      <c r="AJ33" s="52">
        <v>592</v>
      </c>
      <c r="AK33" s="52">
        <v>415</v>
      </c>
      <c r="AL33" s="5">
        <f t="shared" si="4"/>
        <v>9574</v>
      </c>
    </row>
    <row r="34" spans="27:38" ht="12">
      <c r="AA34" s="45" t="s">
        <v>77</v>
      </c>
      <c r="AB34" s="45" t="s">
        <v>78</v>
      </c>
      <c r="AC34" s="64">
        <f t="shared" si="5"/>
        <v>15514</v>
      </c>
      <c r="AD34" s="45">
        <f aca="true" t="shared" si="6" ref="AD34:AK34">+SUM(AD35:AD55)</f>
        <v>5300</v>
      </c>
      <c r="AE34" s="45">
        <f t="shared" si="6"/>
        <v>3481</v>
      </c>
      <c r="AF34" s="45">
        <f t="shared" si="6"/>
        <v>1629</v>
      </c>
      <c r="AG34" s="45">
        <f t="shared" si="6"/>
        <v>1209</v>
      </c>
      <c r="AH34" s="45">
        <f t="shared" si="6"/>
        <v>778</v>
      </c>
      <c r="AI34" s="45">
        <f t="shared" si="6"/>
        <v>1023</v>
      </c>
      <c r="AJ34" s="45">
        <f t="shared" si="6"/>
        <v>1653</v>
      </c>
      <c r="AK34" s="45">
        <f t="shared" si="6"/>
        <v>441</v>
      </c>
      <c r="AL34" s="5">
        <f t="shared" si="4"/>
        <v>15514</v>
      </c>
    </row>
    <row r="35" spans="27:38" ht="12">
      <c r="AA35" s="46">
        <v>12</v>
      </c>
      <c r="AB35" s="46" t="s">
        <v>79</v>
      </c>
      <c r="AC35" s="65">
        <f t="shared" si="5"/>
        <v>2884</v>
      </c>
      <c r="AD35" s="53">
        <v>874</v>
      </c>
      <c r="AE35" s="53">
        <v>187</v>
      </c>
      <c r="AF35" s="53">
        <v>257</v>
      </c>
      <c r="AG35" s="53">
        <v>272</v>
      </c>
      <c r="AH35" s="53">
        <v>171</v>
      </c>
      <c r="AI35" s="53">
        <v>431</v>
      </c>
      <c r="AJ35" s="53">
        <v>529</v>
      </c>
      <c r="AK35" s="53">
        <v>163</v>
      </c>
      <c r="AL35" s="5">
        <f t="shared" si="4"/>
        <v>2884</v>
      </c>
    </row>
    <row r="36" spans="27:38" ht="12">
      <c r="AA36" s="47">
        <v>13</v>
      </c>
      <c r="AB36" s="47" t="s">
        <v>88</v>
      </c>
      <c r="AC36" s="66">
        <f t="shared" si="5"/>
        <v>271</v>
      </c>
      <c r="AD36" s="54">
        <v>21</v>
      </c>
      <c r="AE36" s="54">
        <v>2</v>
      </c>
      <c r="AF36" s="54">
        <v>73</v>
      </c>
      <c r="AG36" s="54">
        <v>112</v>
      </c>
      <c r="AH36" s="54">
        <v>11</v>
      </c>
      <c r="AI36" s="54">
        <v>30</v>
      </c>
      <c r="AJ36" s="54">
        <v>0</v>
      </c>
      <c r="AK36" s="54">
        <v>22</v>
      </c>
      <c r="AL36" s="5">
        <f t="shared" si="4"/>
        <v>271</v>
      </c>
    </row>
    <row r="37" spans="27:38" ht="12">
      <c r="AA37" s="47">
        <v>14</v>
      </c>
      <c r="AB37" s="58" t="s">
        <v>89</v>
      </c>
      <c r="AC37" s="67">
        <f t="shared" si="5"/>
        <v>41</v>
      </c>
      <c r="AD37" s="56">
        <v>20</v>
      </c>
      <c r="AE37" s="56">
        <v>8</v>
      </c>
      <c r="AF37" s="56">
        <v>0</v>
      </c>
      <c r="AG37" s="56">
        <v>0</v>
      </c>
      <c r="AH37" s="56">
        <v>0</v>
      </c>
      <c r="AI37" s="56">
        <v>0</v>
      </c>
      <c r="AJ37" s="56">
        <v>6</v>
      </c>
      <c r="AK37" s="56">
        <v>7</v>
      </c>
      <c r="AL37" s="5">
        <f t="shared" si="4"/>
        <v>41</v>
      </c>
    </row>
    <row r="38" spans="27:38" ht="12">
      <c r="AA38" s="48">
        <v>15</v>
      </c>
      <c r="AB38" s="59" t="s">
        <v>90</v>
      </c>
      <c r="AC38" s="68">
        <f t="shared" si="5"/>
        <v>408</v>
      </c>
      <c r="AD38" s="57">
        <v>49</v>
      </c>
      <c r="AE38" s="57">
        <v>92</v>
      </c>
      <c r="AF38" s="57">
        <v>61</v>
      </c>
      <c r="AG38" s="57">
        <v>61</v>
      </c>
      <c r="AH38" s="57">
        <v>10</v>
      </c>
      <c r="AI38" s="57">
        <v>6</v>
      </c>
      <c r="AJ38" s="57">
        <v>55</v>
      </c>
      <c r="AK38" s="57">
        <v>74</v>
      </c>
      <c r="AL38" s="5">
        <f t="shared" si="4"/>
        <v>408</v>
      </c>
    </row>
    <row r="39" spans="27:38" ht="12">
      <c r="AA39" s="47">
        <v>16</v>
      </c>
      <c r="AB39" s="47" t="s">
        <v>91</v>
      </c>
      <c r="AC39" s="66">
        <f t="shared" si="5"/>
        <v>441</v>
      </c>
      <c r="AD39" s="54">
        <v>47</v>
      </c>
      <c r="AE39" s="54">
        <v>15</v>
      </c>
      <c r="AF39" s="54">
        <v>57</v>
      </c>
      <c r="AG39" s="54">
        <v>217</v>
      </c>
      <c r="AH39" s="54">
        <v>7</v>
      </c>
      <c r="AI39" s="54">
        <v>40</v>
      </c>
      <c r="AJ39" s="54">
        <v>17</v>
      </c>
      <c r="AK39" s="54">
        <v>41</v>
      </c>
      <c r="AL39" s="5">
        <f t="shared" si="4"/>
        <v>441</v>
      </c>
    </row>
    <row r="40" spans="27:38" ht="12">
      <c r="AA40" s="47">
        <v>17</v>
      </c>
      <c r="AB40" s="47" t="s">
        <v>92</v>
      </c>
      <c r="AC40" s="66">
        <f t="shared" si="5"/>
        <v>327</v>
      </c>
      <c r="AD40" s="54">
        <v>45</v>
      </c>
      <c r="AE40" s="54">
        <v>7</v>
      </c>
      <c r="AF40" s="54">
        <v>57</v>
      </c>
      <c r="AG40" s="54">
        <v>97</v>
      </c>
      <c r="AH40" s="54">
        <v>7</v>
      </c>
      <c r="AI40" s="54">
        <v>37</v>
      </c>
      <c r="AJ40" s="54">
        <v>74</v>
      </c>
      <c r="AK40" s="54">
        <v>3</v>
      </c>
      <c r="AL40" s="5">
        <f t="shared" si="4"/>
        <v>327</v>
      </c>
    </row>
    <row r="41" spans="27:38" ht="12">
      <c r="AA41" s="47">
        <v>18</v>
      </c>
      <c r="AB41" s="58" t="s">
        <v>93</v>
      </c>
      <c r="AC41" s="67">
        <f t="shared" si="5"/>
        <v>94</v>
      </c>
      <c r="AD41" s="56">
        <v>10</v>
      </c>
      <c r="AE41" s="56">
        <v>10</v>
      </c>
      <c r="AF41" s="56">
        <v>36</v>
      </c>
      <c r="AG41" s="56">
        <v>3</v>
      </c>
      <c r="AH41" s="56">
        <v>14</v>
      </c>
      <c r="AI41" s="56">
        <v>0</v>
      </c>
      <c r="AJ41" s="56">
        <v>6</v>
      </c>
      <c r="AK41" s="56">
        <v>15</v>
      </c>
      <c r="AL41" s="5">
        <f t="shared" si="4"/>
        <v>94</v>
      </c>
    </row>
    <row r="42" spans="27:38" ht="12">
      <c r="AA42" s="47">
        <v>19</v>
      </c>
      <c r="AB42" s="60" t="s">
        <v>94</v>
      </c>
      <c r="AC42" s="66">
        <f t="shared" si="5"/>
        <v>353</v>
      </c>
      <c r="AD42" s="57">
        <v>232</v>
      </c>
      <c r="AE42" s="57">
        <v>49</v>
      </c>
      <c r="AF42" s="57">
        <v>12</v>
      </c>
      <c r="AG42" s="57">
        <v>1</v>
      </c>
      <c r="AH42" s="57">
        <v>16</v>
      </c>
      <c r="AI42" s="57">
        <v>21</v>
      </c>
      <c r="AJ42" s="57">
        <v>21</v>
      </c>
      <c r="AK42" s="57">
        <v>1</v>
      </c>
      <c r="AL42" s="5">
        <f t="shared" si="4"/>
        <v>353</v>
      </c>
    </row>
    <row r="43" spans="27:38" ht="12">
      <c r="AA43" s="47">
        <v>20</v>
      </c>
      <c r="AB43" s="47" t="s">
        <v>95</v>
      </c>
      <c r="AC43" s="66">
        <f t="shared" si="5"/>
        <v>129</v>
      </c>
      <c r="AD43" s="54">
        <v>52</v>
      </c>
      <c r="AE43" s="54">
        <v>25</v>
      </c>
      <c r="AF43" s="54">
        <v>11</v>
      </c>
      <c r="AG43" s="54">
        <v>0</v>
      </c>
      <c r="AH43" s="54">
        <v>7</v>
      </c>
      <c r="AI43" s="54">
        <v>5</v>
      </c>
      <c r="AJ43" s="54">
        <v>27</v>
      </c>
      <c r="AK43" s="54">
        <v>2</v>
      </c>
      <c r="AL43" s="5">
        <f t="shared" si="4"/>
        <v>129</v>
      </c>
    </row>
    <row r="44" spans="27:38" ht="12">
      <c r="AA44" s="47">
        <v>21</v>
      </c>
      <c r="AB44" s="47" t="s">
        <v>96</v>
      </c>
      <c r="AC44" s="66">
        <f t="shared" si="5"/>
        <v>10</v>
      </c>
      <c r="AD44" s="54">
        <v>7</v>
      </c>
      <c r="AE44" s="54">
        <v>3</v>
      </c>
      <c r="AF44" s="54">
        <v>0</v>
      </c>
      <c r="AG44" s="54">
        <v>0</v>
      </c>
      <c r="AH44" s="54">
        <v>0</v>
      </c>
      <c r="AI44" s="54">
        <v>0</v>
      </c>
      <c r="AJ44" s="54">
        <v>0</v>
      </c>
      <c r="AK44" s="54">
        <v>0</v>
      </c>
      <c r="AL44" s="5">
        <f t="shared" si="4"/>
        <v>10</v>
      </c>
    </row>
    <row r="45" spans="27:38" ht="12">
      <c r="AA45" s="47">
        <v>22</v>
      </c>
      <c r="AB45" s="47" t="s">
        <v>97</v>
      </c>
      <c r="AC45" s="66">
        <f t="shared" si="5"/>
        <v>265</v>
      </c>
      <c r="AD45" s="54">
        <v>19</v>
      </c>
      <c r="AE45" s="54">
        <v>66</v>
      </c>
      <c r="AF45" s="54">
        <v>82</v>
      </c>
      <c r="AG45" s="54">
        <v>18</v>
      </c>
      <c r="AH45" s="54">
        <v>0</v>
      </c>
      <c r="AI45" s="54">
        <v>6</v>
      </c>
      <c r="AJ45" s="54">
        <v>66</v>
      </c>
      <c r="AK45" s="54">
        <v>8</v>
      </c>
      <c r="AL45" s="5">
        <f t="shared" si="4"/>
        <v>265</v>
      </c>
    </row>
    <row r="46" spans="27:38" ht="12">
      <c r="AA46" s="47">
        <v>23</v>
      </c>
      <c r="AB46" s="58" t="s">
        <v>98</v>
      </c>
      <c r="AC46" s="67">
        <f t="shared" si="5"/>
        <v>192</v>
      </c>
      <c r="AD46" s="56">
        <v>0</v>
      </c>
      <c r="AE46" s="56">
        <v>32</v>
      </c>
      <c r="AF46" s="56">
        <v>2</v>
      </c>
      <c r="AG46" s="56">
        <v>1</v>
      </c>
      <c r="AH46" s="56">
        <v>0</v>
      </c>
      <c r="AI46" s="56">
        <v>0</v>
      </c>
      <c r="AJ46" s="56">
        <v>146</v>
      </c>
      <c r="AK46" s="56">
        <v>11</v>
      </c>
      <c r="AL46" s="5">
        <f t="shared" si="4"/>
        <v>192</v>
      </c>
    </row>
    <row r="47" spans="27:38" ht="12">
      <c r="AA47" s="47">
        <v>25</v>
      </c>
      <c r="AB47" s="60" t="s">
        <v>99</v>
      </c>
      <c r="AC47" s="68">
        <f t="shared" si="5"/>
        <v>386</v>
      </c>
      <c r="AD47" s="57">
        <v>104</v>
      </c>
      <c r="AE47" s="57">
        <v>13</v>
      </c>
      <c r="AF47" s="57">
        <v>155</v>
      </c>
      <c r="AG47" s="57">
        <v>2</v>
      </c>
      <c r="AH47" s="57">
        <v>23</v>
      </c>
      <c r="AI47" s="57">
        <v>16</v>
      </c>
      <c r="AJ47" s="57">
        <v>44</v>
      </c>
      <c r="AK47" s="57">
        <v>29</v>
      </c>
      <c r="AL47" s="5">
        <f t="shared" si="4"/>
        <v>386</v>
      </c>
    </row>
    <row r="48" spans="27:38" ht="12">
      <c r="AA48" s="47">
        <v>26</v>
      </c>
      <c r="AB48" s="47" t="s">
        <v>100</v>
      </c>
      <c r="AC48" s="66">
        <f t="shared" si="5"/>
        <v>80</v>
      </c>
      <c r="AD48" s="54">
        <v>49</v>
      </c>
      <c r="AE48" s="54">
        <v>0</v>
      </c>
      <c r="AF48" s="54">
        <v>20</v>
      </c>
      <c r="AG48" s="54">
        <v>1</v>
      </c>
      <c r="AH48" s="54">
        <v>0</v>
      </c>
      <c r="AI48" s="54">
        <v>9</v>
      </c>
      <c r="AJ48" s="54">
        <v>1</v>
      </c>
      <c r="AK48" s="54">
        <v>0</v>
      </c>
      <c r="AL48" s="5">
        <f t="shared" si="4"/>
        <v>80</v>
      </c>
    </row>
    <row r="49" spans="27:38" ht="12">
      <c r="AA49" s="47">
        <v>27</v>
      </c>
      <c r="AB49" s="61" t="s">
        <v>101</v>
      </c>
      <c r="AC49" s="69">
        <f t="shared" si="5"/>
        <v>22</v>
      </c>
      <c r="AD49" s="62">
        <v>15</v>
      </c>
      <c r="AE49" s="62">
        <v>0</v>
      </c>
      <c r="AF49" s="62">
        <v>0</v>
      </c>
      <c r="AG49" s="62">
        <v>0</v>
      </c>
      <c r="AH49" s="62">
        <v>0</v>
      </c>
      <c r="AI49" s="62">
        <v>4</v>
      </c>
      <c r="AJ49" s="62">
        <v>0</v>
      </c>
      <c r="AK49" s="62">
        <v>3</v>
      </c>
      <c r="AL49" s="5">
        <f t="shared" si="4"/>
        <v>22</v>
      </c>
    </row>
    <row r="50" spans="27:38" ht="12">
      <c r="AA50" s="47">
        <v>28</v>
      </c>
      <c r="AB50" s="47" t="s">
        <v>102</v>
      </c>
      <c r="AC50" s="66">
        <f t="shared" si="5"/>
        <v>449</v>
      </c>
      <c r="AD50" s="54">
        <v>196</v>
      </c>
      <c r="AE50" s="54">
        <v>28</v>
      </c>
      <c r="AF50" s="54">
        <v>53</v>
      </c>
      <c r="AG50" s="54">
        <v>60</v>
      </c>
      <c r="AH50" s="54">
        <v>19</v>
      </c>
      <c r="AI50" s="54">
        <v>43</v>
      </c>
      <c r="AJ50" s="54">
        <v>41</v>
      </c>
      <c r="AK50" s="54">
        <v>9</v>
      </c>
      <c r="AL50" s="5">
        <f t="shared" si="4"/>
        <v>449</v>
      </c>
    </row>
    <row r="51" spans="27:38" ht="12">
      <c r="AA51" s="47">
        <v>29</v>
      </c>
      <c r="AB51" s="58" t="s">
        <v>103</v>
      </c>
      <c r="AC51" s="67">
        <f t="shared" si="5"/>
        <v>1614</v>
      </c>
      <c r="AD51" s="56">
        <v>104</v>
      </c>
      <c r="AE51" s="56">
        <v>1188</v>
      </c>
      <c r="AF51" s="56">
        <v>53</v>
      </c>
      <c r="AG51" s="56">
        <v>4</v>
      </c>
      <c r="AH51" s="56">
        <v>70</v>
      </c>
      <c r="AI51" s="56">
        <v>119</v>
      </c>
      <c r="AJ51" s="56">
        <v>67</v>
      </c>
      <c r="AK51" s="56">
        <v>9</v>
      </c>
      <c r="AL51" s="5">
        <f t="shared" si="4"/>
        <v>1614</v>
      </c>
    </row>
    <row r="52" spans="27:38" ht="12">
      <c r="AA52" s="47">
        <v>30</v>
      </c>
      <c r="AB52" s="47" t="s">
        <v>104</v>
      </c>
      <c r="AC52" s="66">
        <f t="shared" si="5"/>
        <v>5150</v>
      </c>
      <c r="AD52" s="54">
        <v>2892</v>
      </c>
      <c r="AE52" s="54">
        <v>1312</v>
      </c>
      <c r="AF52" s="54">
        <v>302</v>
      </c>
      <c r="AG52" s="54">
        <v>343</v>
      </c>
      <c r="AH52" s="54">
        <v>1</v>
      </c>
      <c r="AI52" s="54">
        <v>15</v>
      </c>
      <c r="AJ52" s="54">
        <v>273</v>
      </c>
      <c r="AK52" s="54">
        <v>12</v>
      </c>
      <c r="AL52" s="5">
        <f t="shared" si="4"/>
        <v>5150</v>
      </c>
    </row>
    <row r="53" spans="27:38" ht="12">
      <c r="AA53" s="47">
        <v>31</v>
      </c>
      <c r="AB53" s="47" t="s">
        <v>105</v>
      </c>
      <c r="AC53" s="66">
        <f t="shared" si="5"/>
        <v>1281</v>
      </c>
      <c r="AD53" s="54">
        <v>84</v>
      </c>
      <c r="AE53" s="54">
        <v>52</v>
      </c>
      <c r="AF53" s="54">
        <v>273</v>
      </c>
      <c r="AG53" s="54">
        <v>13</v>
      </c>
      <c r="AH53" s="54">
        <v>416</v>
      </c>
      <c r="AI53" s="54">
        <v>210</v>
      </c>
      <c r="AJ53" s="54">
        <v>233</v>
      </c>
      <c r="AK53" s="54">
        <v>0</v>
      </c>
      <c r="AL53" s="5">
        <f t="shared" si="4"/>
        <v>1281</v>
      </c>
    </row>
    <row r="54" spans="27:38" ht="12">
      <c r="AA54" s="47">
        <v>32</v>
      </c>
      <c r="AB54" s="60" t="s">
        <v>106</v>
      </c>
      <c r="AC54" s="68">
        <f t="shared" si="5"/>
        <v>923</v>
      </c>
      <c r="AD54" s="57">
        <v>388</v>
      </c>
      <c r="AE54" s="57">
        <v>372</v>
      </c>
      <c r="AF54" s="57">
        <v>101</v>
      </c>
      <c r="AG54" s="57">
        <v>0</v>
      </c>
      <c r="AH54" s="57">
        <v>0</v>
      </c>
      <c r="AI54" s="57">
        <v>30</v>
      </c>
      <c r="AJ54" s="57">
        <v>2</v>
      </c>
      <c r="AK54" s="57">
        <v>30</v>
      </c>
      <c r="AL54" s="5">
        <f t="shared" si="4"/>
        <v>923</v>
      </c>
    </row>
    <row r="55" spans="27:38" ht="12">
      <c r="AA55" s="49" t="s">
        <v>80</v>
      </c>
      <c r="AB55" s="49" t="s">
        <v>107</v>
      </c>
      <c r="AC55" s="70">
        <f t="shared" si="5"/>
        <v>194</v>
      </c>
      <c r="AD55" s="55">
        <v>92</v>
      </c>
      <c r="AE55" s="55">
        <v>20</v>
      </c>
      <c r="AF55" s="55">
        <v>24</v>
      </c>
      <c r="AG55" s="55">
        <v>4</v>
      </c>
      <c r="AH55" s="55">
        <v>6</v>
      </c>
      <c r="AI55" s="55">
        <v>1</v>
      </c>
      <c r="AJ55" s="55">
        <v>45</v>
      </c>
      <c r="AK55" s="55">
        <v>2</v>
      </c>
      <c r="AL55" s="5">
        <f t="shared" si="4"/>
        <v>194</v>
      </c>
    </row>
    <row r="56" spans="27:38" ht="12">
      <c r="AA56" s="49" t="s">
        <v>81</v>
      </c>
      <c r="AB56" s="49" t="s">
        <v>108</v>
      </c>
      <c r="AC56" s="64">
        <f t="shared" si="5"/>
        <v>78</v>
      </c>
      <c r="AD56" s="52">
        <v>24</v>
      </c>
      <c r="AE56" s="52">
        <v>6</v>
      </c>
      <c r="AF56" s="52">
        <v>17</v>
      </c>
      <c r="AG56" s="52">
        <v>1</v>
      </c>
      <c r="AH56" s="52">
        <v>0</v>
      </c>
      <c r="AI56" s="52">
        <v>0</v>
      </c>
      <c r="AJ56" s="52">
        <v>29</v>
      </c>
      <c r="AK56" s="52">
        <v>1</v>
      </c>
      <c r="AL56" s="5">
        <f t="shared" si="4"/>
        <v>78</v>
      </c>
    </row>
    <row r="57" spans="27:38" ht="12">
      <c r="AA57" s="45" t="s">
        <v>82</v>
      </c>
      <c r="AB57" s="45" t="s">
        <v>109</v>
      </c>
      <c r="AC57" s="64">
        <f t="shared" si="5"/>
        <v>5871</v>
      </c>
      <c r="AD57" s="52">
        <v>3090</v>
      </c>
      <c r="AE57" s="52">
        <v>975</v>
      </c>
      <c r="AF57" s="52">
        <v>721</v>
      </c>
      <c r="AG57" s="52">
        <v>298</v>
      </c>
      <c r="AH57" s="52">
        <v>154</v>
      </c>
      <c r="AI57" s="52">
        <v>223</v>
      </c>
      <c r="AJ57" s="52">
        <v>281</v>
      </c>
      <c r="AK57" s="52">
        <v>129</v>
      </c>
      <c r="AL57" s="5">
        <f t="shared" si="4"/>
        <v>5871</v>
      </c>
    </row>
    <row r="58" spans="27:38" ht="12">
      <c r="AA58" s="45" t="s">
        <v>83</v>
      </c>
      <c r="AB58" s="45" t="s">
        <v>110</v>
      </c>
      <c r="AC58" s="64">
        <f t="shared" si="5"/>
        <v>21223</v>
      </c>
      <c r="AD58" s="52">
        <v>9585</v>
      </c>
      <c r="AE58" s="52">
        <v>2597</v>
      </c>
      <c r="AF58" s="52">
        <v>2230</v>
      </c>
      <c r="AG58" s="52">
        <v>1611</v>
      </c>
      <c r="AH58" s="52">
        <v>1338</v>
      </c>
      <c r="AI58" s="52">
        <v>1368</v>
      </c>
      <c r="AJ58" s="52">
        <v>1522</v>
      </c>
      <c r="AK58" s="52">
        <v>972</v>
      </c>
      <c r="AL58" s="5">
        <f t="shared" si="4"/>
        <v>21223</v>
      </c>
    </row>
    <row r="59" spans="27:38" ht="12">
      <c r="AA59" s="46" t="s">
        <v>84</v>
      </c>
      <c r="AB59" s="46" t="s">
        <v>111</v>
      </c>
      <c r="AC59" s="65">
        <f t="shared" si="5"/>
        <v>1339</v>
      </c>
      <c r="AD59" s="53">
        <v>830</v>
      </c>
      <c r="AE59" s="53">
        <v>35</v>
      </c>
      <c r="AF59" s="53">
        <v>67</v>
      </c>
      <c r="AG59" s="53">
        <v>135</v>
      </c>
      <c r="AH59" s="53">
        <v>163</v>
      </c>
      <c r="AI59" s="53">
        <v>58</v>
      </c>
      <c r="AJ59" s="53">
        <v>20</v>
      </c>
      <c r="AK59" s="53">
        <v>31</v>
      </c>
      <c r="AL59" s="5">
        <f t="shared" si="4"/>
        <v>1339</v>
      </c>
    </row>
    <row r="60" spans="27:38" ht="12">
      <c r="AA60" s="49" t="s">
        <v>85</v>
      </c>
      <c r="AB60" s="49" t="s">
        <v>112</v>
      </c>
      <c r="AC60" s="70">
        <f t="shared" si="5"/>
        <v>664</v>
      </c>
      <c r="AD60" s="55">
        <v>351</v>
      </c>
      <c r="AE60" s="55">
        <v>149</v>
      </c>
      <c r="AF60" s="55">
        <v>51</v>
      </c>
      <c r="AG60" s="55">
        <v>37</v>
      </c>
      <c r="AH60" s="55">
        <v>3</v>
      </c>
      <c r="AI60" s="55">
        <v>2</v>
      </c>
      <c r="AJ60" s="55">
        <v>69</v>
      </c>
      <c r="AK60" s="55">
        <v>2</v>
      </c>
      <c r="AL60" s="5">
        <f t="shared" si="4"/>
        <v>664</v>
      </c>
    </row>
    <row r="61" spans="27:38" ht="12">
      <c r="AA61" s="45" t="s">
        <v>86</v>
      </c>
      <c r="AB61" s="45" t="s">
        <v>113</v>
      </c>
      <c r="AC61" s="64">
        <f t="shared" si="5"/>
        <v>41974</v>
      </c>
      <c r="AD61" s="52">
        <v>21571</v>
      </c>
      <c r="AE61" s="52">
        <v>8971</v>
      </c>
      <c r="AF61" s="52">
        <v>2678</v>
      </c>
      <c r="AG61" s="52">
        <v>2581</v>
      </c>
      <c r="AH61" s="52">
        <v>1078</v>
      </c>
      <c r="AI61" s="52">
        <v>1059</v>
      </c>
      <c r="AJ61" s="52">
        <v>2580</v>
      </c>
      <c r="AK61" s="52">
        <v>1456</v>
      </c>
      <c r="AL61" s="5">
        <f t="shared" si="4"/>
        <v>41974</v>
      </c>
    </row>
    <row r="62" spans="27:38" ht="12">
      <c r="AA62" s="45" t="s">
        <v>87</v>
      </c>
      <c r="AB62" s="45" t="s">
        <v>114</v>
      </c>
      <c r="AC62" s="64">
        <f t="shared" si="5"/>
        <v>1474</v>
      </c>
      <c r="AD62" s="52">
        <v>790</v>
      </c>
      <c r="AE62" s="52">
        <v>70</v>
      </c>
      <c r="AF62" s="52">
        <v>119</v>
      </c>
      <c r="AG62" s="52">
        <v>67</v>
      </c>
      <c r="AH62" s="52">
        <v>51</v>
      </c>
      <c r="AI62" s="52">
        <v>175</v>
      </c>
      <c r="AJ62" s="52">
        <v>106</v>
      </c>
      <c r="AK62" s="52">
        <v>96</v>
      </c>
      <c r="AL62" s="5">
        <f t="shared" si="4"/>
        <v>1474</v>
      </c>
    </row>
  </sheetData>
  <mergeCells count="4">
    <mergeCell ref="F4:F5"/>
    <mergeCell ref="M4:M5"/>
    <mergeCell ref="P4:P5"/>
    <mergeCell ref="Q4:Q5"/>
  </mergeCells>
  <printOptions horizontalCentered="1"/>
  <pageMargins left="0.3937007874015748" right="0.3937007874015748" top="0.3937007874015748" bottom="0.3937007874015748" header="0.5118110236220472" footer="0.5118110236220472"/>
  <pageSetup fitToWidth="0" horizontalDpi="600" verticalDpi="600" orientation="landscape" paperSize="8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AW60"/>
  <sheetViews>
    <sheetView tabSelected="1" view="pageBreakPreview" zoomScaleSheetLayoutView="100" workbookViewId="0" topLeftCell="A1">
      <selection activeCell="I27" sqref="I27"/>
    </sheetView>
  </sheetViews>
  <sheetFormatPr defaultColWidth="9.140625" defaultRowHeight="12"/>
  <cols>
    <col min="1" max="1" width="10.421875" style="5" customWidth="1"/>
    <col min="2" max="2" width="9.8515625" style="5" customWidth="1"/>
    <col min="3" max="3" width="6.28125" style="5" customWidth="1"/>
    <col min="4" max="4" width="5.421875" style="5" customWidth="1"/>
    <col min="5" max="7" width="8.7109375" style="5" customWidth="1"/>
    <col min="8" max="8" width="8.421875" style="5" customWidth="1"/>
    <col min="9" max="9" width="9.140625" style="5" customWidth="1"/>
    <col min="10" max="10" width="8.140625" style="5" customWidth="1"/>
    <col min="11" max="11" width="11.00390625" style="5" customWidth="1"/>
    <col min="12" max="12" width="8.28125" style="5" customWidth="1"/>
    <col min="13" max="13" width="6.57421875" style="5" customWidth="1"/>
    <col min="14" max="14" width="6.421875" style="5" customWidth="1"/>
    <col min="15" max="15" width="6.8515625" style="5" customWidth="1"/>
    <col min="16" max="17" width="7.8515625" style="5" customWidth="1"/>
    <col min="18" max="18" width="7.421875" style="5" customWidth="1"/>
    <col min="19" max="20" width="7.7109375" style="5" customWidth="1"/>
    <col min="21" max="21" width="8.421875" style="5" customWidth="1"/>
    <col min="22" max="22" width="6.7109375" style="5" customWidth="1"/>
    <col min="23" max="23" width="9.00390625" style="5" customWidth="1"/>
    <col min="24" max="24" width="8.00390625" style="5" customWidth="1"/>
    <col min="25" max="25" width="7.7109375" style="5" customWidth="1"/>
    <col min="26" max="26" width="8.8515625" style="5" customWidth="1"/>
    <col min="27" max="27" width="7.7109375" style="5" customWidth="1"/>
    <col min="28" max="28" width="6.8515625" style="5" customWidth="1"/>
    <col min="29" max="29" width="8.7109375" style="5" customWidth="1"/>
    <col min="30" max="30" width="8.8515625" style="5" customWidth="1"/>
    <col min="31" max="32" width="7.8515625" style="5" customWidth="1"/>
    <col min="33" max="33" width="9.00390625" style="5" customWidth="1"/>
    <col min="34" max="34" width="7.7109375" style="5" customWidth="1"/>
    <col min="35" max="35" width="4.00390625" style="5" customWidth="1"/>
    <col min="36" max="37" width="2.7109375" style="5" customWidth="1"/>
    <col min="38" max="38" width="9.8515625" style="5" customWidth="1"/>
    <col min="39" max="39" width="26.8515625" style="5" customWidth="1"/>
    <col min="40" max="40" width="12.140625" style="5" customWidth="1"/>
    <col min="41" max="16384" width="9.140625" style="5" customWidth="1"/>
  </cols>
  <sheetData>
    <row r="1" spans="1:36" s="3" customFormat="1" ht="20.25" customHeight="1">
      <c r="A1" s="1" t="s">
        <v>171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12.75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39"/>
    </row>
    <row r="3" spans="1:36" s="12" customFormat="1" ht="12" customHeight="1" thickTop="1">
      <c r="A3" s="82" t="s">
        <v>2</v>
      </c>
      <c r="B3" s="14"/>
      <c r="C3" s="14" t="s">
        <v>170</v>
      </c>
      <c r="D3" s="14"/>
      <c r="E3" s="14"/>
      <c r="F3" s="100" t="s">
        <v>177</v>
      </c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2"/>
      <c r="W3" s="90" t="s">
        <v>143</v>
      </c>
      <c r="X3" s="14"/>
      <c r="Y3" s="14"/>
      <c r="Z3" s="90" t="s">
        <v>175</v>
      </c>
      <c r="AA3" s="90" t="s">
        <v>160</v>
      </c>
      <c r="AB3" s="90"/>
      <c r="AC3" s="90" t="s">
        <v>146</v>
      </c>
      <c r="AD3" s="90" t="s">
        <v>155</v>
      </c>
      <c r="AE3" s="90" t="s">
        <v>149</v>
      </c>
      <c r="AF3" s="112" t="s">
        <v>151</v>
      </c>
      <c r="AG3" s="14"/>
      <c r="AH3" s="14"/>
      <c r="AI3" s="14" t="s">
        <v>12</v>
      </c>
      <c r="AJ3" s="6"/>
    </row>
    <row r="4" spans="1:36" s="12" customFormat="1" ht="12" customHeight="1">
      <c r="A4" s="83" t="s">
        <v>13</v>
      </c>
      <c r="B4" s="14" t="s">
        <v>14</v>
      </c>
      <c r="C4" s="14" t="s">
        <v>178</v>
      </c>
      <c r="D4" s="14" t="s">
        <v>153</v>
      </c>
      <c r="E4" s="14" t="s">
        <v>16</v>
      </c>
      <c r="F4" s="80" t="s">
        <v>183</v>
      </c>
      <c r="G4" s="75" t="s">
        <v>133</v>
      </c>
      <c r="H4" s="75" t="s">
        <v>18</v>
      </c>
      <c r="I4" s="75" t="s">
        <v>19</v>
      </c>
      <c r="J4" s="75" t="s">
        <v>182</v>
      </c>
      <c r="K4" s="75" t="s">
        <v>180</v>
      </c>
      <c r="L4" s="75" t="s">
        <v>22</v>
      </c>
      <c r="M4" s="76" t="s">
        <v>23</v>
      </c>
      <c r="N4" s="75" t="s">
        <v>24</v>
      </c>
      <c r="O4" s="75" t="s">
        <v>25</v>
      </c>
      <c r="P4" s="77" t="s">
        <v>135</v>
      </c>
      <c r="Q4" s="77" t="s">
        <v>137</v>
      </c>
      <c r="R4" s="77" t="s">
        <v>138</v>
      </c>
      <c r="S4" s="77" t="s">
        <v>140</v>
      </c>
      <c r="T4" s="77" t="s">
        <v>141</v>
      </c>
      <c r="U4" s="77" t="s">
        <v>142</v>
      </c>
      <c r="V4" s="76" t="s">
        <v>27</v>
      </c>
      <c r="W4" s="14" t="s">
        <v>172</v>
      </c>
      <c r="X4" s="14" t="s">
        <v>138</v>
      </c>
      <c r="Y4" s="14" t="s">
        <v>144</v>
      </c>
      <c r="Z4" s="14" t="s">
        <v>147</v>
      </c>
      <c r="AA4" s="14" t="s">
        <v>156</v>
      </c>
      <c r="AB4" s="14" t="s">
        <v>145</v>
      </c>
      <c r="AC4" s="14" t="s">
        <v>154</v>
      </c>
      <c r="AD4" s="14" t="s">
        <v>158</v>
      </c>
      <c r="AE4" s="14" t="s">
        <v>154</v>
      </c>
      <c r="AF4" s="14" t="s">
        <v>159</v>
      </c>
      <c r="AG4" s="14" t="s">
        <v>113</v>
      </c>
      <c r="AH4" s="14" t="s">
        <v>173</v>
      </c>
      <c r="AI4" s="14"/>
      <c r="AJ4" s="6"/>
    </row>
    <row r="5" spans="1:36" s="12" customFormat="1" ht="12" customHeight="1">
      <c r="A5" s="84" t="s">
        <v>31</v>
      </c>
      <c r="B5" s="15"/>
      <c r="C5" s="15" t="s">
        <v>179</v>
      </c>
      <c r="D5" s="15"/>
      <c r="E5" s="15"/>
      <c r="F5" s="81"/>
      <c r="G5" s="78" t="s">
        <v>134</v>
      </c>
      <c r="H5" s="78" t="s">
        <v>34</v>
      </c>
      <c r="I5" s="78" t="s">
        <v>35</v>
      </c>
      <c r="J5" s="78" t="s">
        <v>36</v>
      </c>
      <c r="K5" s="78" t="s">
        <v>37</v>
      </c>
      <c r="L5" s="78" t="s">
        <v>181</v>
      </c>
      <c r="M5" s="79"/>
      <c r="N5" s="78" t="s">
        <v>25</v>
      </c>
      <c r="O5" s="78" t="s">
        <v>39</v>
      </c>
      <c r="P5" s="99" t="s">
        <v>136</v>
      </c>
      <c r="Q5" s="99" t="s">
        <v>136</v>
      </c>
      <c r="R5" s="99" t="s">
        <v>139</v>
      </c>
      <c r="S5" s="99" t="s">
        <v>152</v>
      </c>
      <c r="T5" s="99" t="s">
        <v>139</v>
      </c>
      <c r="U5" s="99" t="s">
        <v>136</v>
      </c>
      <c r="V5" s="79"/>
      <c r="W5" s="111" t="s">
        <v>41</v>
      </c>
      <c r="X5" s="15"/>
      <c r="Y5" s="15"/>
      <c r="Z5" s="111" t="s">
        <v>176</v>
      </c>
      <c r="AA5" s="111" t="s">
        <v>174</v>
      </c>
      <c r="AB5" s="111"/>
      <c r="AC5" s="111" t="s">
        <v>148</v>
      </c>
      <c r="AD5" s="111" t="s">
        <v>157</v>
      </c>
      <c r="AE5" s="111" t="s">
        <v>150</v>
      </c>
      <c r="AF5" s="15"/>
      <c r="AG5" s="15"/>
      <c r="AH5" s="15"/>
      <c r="AI5" s="15" t="s">
        <v>45</v>
      </c>
      <c r="AJ5" s="6"/>
    </row>
    <row r="6" spans="1:36" ht="13.5" customHeight="1">
      <c r="A6" s="92" t="s">
        <v>161</v>
      </c>
      <c r="B6" s="22">
        <v>94820</v>
      </c>
      <c r="C6" s="23">
        <v>801</v>
      </c>
      <c r="D6" s="23">
        <v>46</v>
      </c>
      <c r="E6" s="23">
        <v>9143</v>
      </c>
      <c r="F6" s="23">
        <v>15677</v>
      </c>
      <c r="G6" s="23">
        <v>3024</v>
      </c>
      <c r="H6" s="23">
        <v>797</v>
      </c>
      <c r="I6" s="23">
        <v>730</v>
      </c>
      <c r="J6" s="23">
        <v>409</v>
      </c>
      <c r="K6" s="23">
        <v>462</v>
      </c>
      <c r="L6" s="23">
        <v>672</v>
      </c>
      <c r="M6" s="23">
        <v>70</v>
      </c>
      <c r="N6" s="23">
        <v>17</v>
      </c>
      <c r="O6" s="23">
        <v>436</v>
      </c>
      <c r="P6" s="23">
        <v>1369</v>
      </c>
      <c r="Q6" s="23">
        <v>1942</v>
      </c>
      <c r="R6" s="23">
        <v>204</v>
      </c>
      <c r="S6" s="23">
        <v>2917</v>
      </c>
      <c r="T6" s="23">
        <v>1381</v>
      </c>
      <c r="U6" s="23">
        <v>1068</v>
      </c>
      <c r="V6" s="23">
        <v>179</v>
      </c>
      <c r="W6" s="23">
        <v>47</v>
      </c>
      <c r="X6" s="23">
        <v>1323</v>
      </c>
      <c r="Y6" s="23">
        <v>5095</v>
      </c>
      <c r="Z6" s="23">
        <v>14361</v>
      </c>
      <c r="AA6" s="23">
        <v>1688</v>
      </c>
      <c r="AB6" s="23">
        <v>723</v>
      </c>
      <c r="AC6" s="23">
        <v>12609</v>
      </c>
      <c r="AD6" s="23">
        <v>10609</v>
      </c>
      <c r="AE6" s="23">
        <v>1169</v>
      </c>
      <c r="AF6" s="23">
        <v>845</v>
      </c>
      <c r="AG6" s="23">
        <v>19177</v>
      </c>
      <c r="AH6" s="23">
        <v>1507</v>
      </c>
      <c r="AI6" s="93" t="s">
        <v>127</v>
      </c>
      <c r="AJ6" s="16"/>
    </row>
    <row r="7" spans="1:36" ht="13.5" customHeight="1">
      <c r="A7" s="85" t="s">
        <v>132</v>
      </c>
      <c r="B7" s="22">
        <v>98572</v>
      </c>
      <c r="C7" s="23">
        <v>804</v>
      </c>
      <c r="D7" s="23">
        <v>57</v>
      </c>
      <c r="E7" s="23">
        <v>9574</v>
      </c>
      <c r="F7" s="23">
        <v>15392</v>
      </c>
      <c r="G7" s="23">
        <v>3155</v>
      </c>
      <c r="H7" s="23">
        <v>449</v>
      </c>
      <c r="I7" s="23">
        <v>768</v>
      </c>
      <c r="J7" s="23">
        <v>325</v>
      </c>
      <c r="K7" s="23">
        <v>404</v>
      </c>
      <c r="L7" s="23">
        <v>578</v>
      </c>
      <c r="M7" s="23">
        <v>80</v>
      </c>
      <c r="N7" s="23">
        <v>22</v>
      </c>
      <c r="O7" s="23">
        <v>449</v>
      </c>
      <c r="P7" s="23">
        <v>1614</v>
      </c>
      <c r="Q7" s="23">
        <v>3003</v>
      </c>
      <c r="R7" s="23">
        <v>169</v>
      </c>
      <c r="S7" s="23">
        <v>1978</v>
      </c>
      <c r="T7" s="23">
        <v>1281</v>
      </c>
      <c r="U7" s="23">
        <v>923</v>
      </c>
      <c r="V7" s="23">
        <v>194</v>
      </c>
      <c r="W7" s="23">
        <v>78</v>
      </c>
      <c r="X7" s="23">
        <v>1883</v>
      </c>
      <c r="Y7" s="23">
        <v>5243</v>
      </c>
      <c r="Z7" s="23">
        <v>13983</v>
      </c>
      <c r="AA7" s="23">
        <v>1339</v>
      </c>
      <c r="AB7" s="23">
        <v>727</v>
      </c>
      <c r="AC7" s="23">
        <v>10091</v>
      </c>
      <c r="AD7" s="23">
        <v>11182</v>
      </c>
      <c r="AE7" s="23">
        <v>1251</v>
      </c>
      <c r="AF7" s="23">
        <v>1019</v>
      </c>
      <c r="AG7" s="23">
        <v>24475</v>
      </c>
      <c r="AH7" s="23">
        <v>1474</v>
      </c>
      <c r="AI7" s="93" t="s">
        <v>132</v>
      </c>
      <c r="AJ7" s="16"/>
    </row>
    <row r="8" spans="1:36" ht="13.5" customHeight="1">
      <c r="A8" s="85"/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93"/>
      <c r="AJ8" s="16"/>
    </row>
    <row r="9" spans="1:36" s="28" customFormat="1" ht="13.5" customHeight="1">
      <c r="A9" s="94" t="s">
        <v>162</v>
      </c>
      <c r="B9" s="25">
        <f aca="true" t="shared" si="0" ref="B9:AH9">SUM(B11:B18)</f>
        <v>108949</v>
      </c>
      <c r="C9" s="26">
        <f t="shared" si="0"/>
        <v>769</v>
      </c>
      <c r="D9" s="26">
        <f t="shared" si="0"/>
        <v>49</v>
      </c>
      <c r="E9" s="26">
        <f t="shared" si="0"/>
        <v>11158</v>
      </c>
      <c r="F9" s="26">
        <f t="shared" si="0"/>
        <v>15667</v>
      </c>
      <c r="G9" s="26">
        <f t="shared" si="0"/>
        <v>3009</v>
      </c>
      <c r="H9" s="26">
        <f t="shared" si="0"/>
        <v>375</v>
      </c>
      <c r="I9" s="26">
        <f t="shared" si="0"/>
        <v>652</v>
      </c>
      <c r="J9" s="26">
        <f t="shared" si="0"/>
        <v>390</v>
      </c>
      <c r="K9" s="26">
        <f t="shared" si="0"/>
        <v>655</v>
      </c>
      <c r="L9" s="26">
        <f t="shared" si="0"/>
        <v>537</v>
      </c>
      <c r="M9" s="26">
        <f t="shared" si="0"/>
        <v>202</v>
      </c>
      <c r="N9" s="26">
        <f t="shared" si="0"/>
        <v>6</v>
      </c>
      <c r="O9" s="26">
        <f t="shared" si="0"/>
        <v>440</v>
      </c>
      <c r="P9" s="26">
        <f t="shared" si="0"/>
        <v>2378</v>
      </c>
      <c r="Q9" s="26">
        <f t="shared" si="0"/>
        <v>2515</v>
      </c>
      <c r="R9" s="26">
        <f t="shared" si="0"/>
        <v>119</v>
      </c>
      <c r="S9" s="26">
        <f t="shared" si="0"/>
        <v>1796</v>
      </c>
      <c r="T9" s="26">
        <f t="shared" si="0"/>
        <v>1569</v>
      </c>
      <c r="U9" s="26">
        <f t="shared" si="0"/>
        <v>835</v>
      </c>
      <c r="V9" s="26">
        <f t="shared" si="0"/>
        <v>189</v>
      </c>
      <c r="W9" s="26">
        <f t="shared" si="0"/>
        <v>82</v>
      </c>
      <c r="X9" s="26">
        <f t="shared" si="0"/>
        <v>1836</v>
      </c>
      <c r="Y9" s="26">
        <f>SUM(Y11:Y18)</f>
        <v>4926</v>
      </c>
      <c r="Z9" s="26">
        <f t="shared" si="0"/>
        <v>15657</v>
      </c>
      <c r="AA9" s="26">
        <f t="shared" si="0"/>
        <v>1387</v>
      </c>
      <c r="AB9" s="26">
        <f t="shared" si="0"/>
        <v>626</v>
      </c>
      <c r="AC9" s="26">
        <f t="shared" si="0"/>
        <v>12238</v>
      </c>
      <c r="AD9" s="26">
        <f t="shared" si="0"/>
        <v>12913</v>
      </c>
      <c r="AE9" s="26">
        <f t="shared" si="0"/>
        <v>1078</v>
      </c>
      <c r="AF9" s="26">
        <f t="shared" si="0"/>
        <v>1017</v>
      </c>
      <c r="AG9" s="26">
        <f t="shared" si="0"/>
        <v>27856</v>
      </c>
      <c r="AH9" s="26">
        <f t="shared" si="0"/>
        <v>1690</v>
      </c>
      <c r="AI9" s="89" t="s">
        <v>162</v>
      </c>
      <c r="AJ9" s="40"/>
    </row>
    <row r="10" spans="1:36" ht="13.5" customHeight="1">
      <c r="A10" s="86"/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9"/>
      <c r="X10" s="29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90"/>
      <c r="AJ10" s="41"/>
    </row>
    <row r="11" spans="1:36" ht="15.75" customHeight="1">
      <c r="A11" s="87" t="s">
        <v>163</v>
      </c>
      <c r="B11" s="22">
        <f>SUM(C11:F11)+SUM(W11:AH11)</f>
        <v>51128</v>
      </c>
      <c r="C11" s="95">
        <v>49</v>
      </c>
      <c r="D11" s="95">
        <v>10</v>
      </c>
      <c r="E11" s="95">
        <v>5756</v>
      </c>
      <c r="F11" s="23">
        <f aca="true" t="shared" si="1" ref="F11:F18">SUM(G11:V11)</f>
        <v>4535</v>
      </c>
      <c r="G11" s="95">
        <v>885</v>
      </c>
      <c r="H11" s="95">
        <v>92</v>
      </c>
      <c r="I11" s="95">
        <v>92</v>
      </c>
      <c r="J11" s="95">
        <v>183</v>
      </c>
      <c r="K11" s="95">
        <v>63</v>
      </c>
      <c r="L11" s="95">
        <v>113</v>
      </c>
      <c r="M11" s="95">
        <v>64</v>
      </c>
      <c r="N11" s="95">
        <f>+AO46</f>
        <v>0</v>
      </c>
      <c r="O11" s="95">
        <v>181</v>
      </c>
      <c r="P11" s="95">
        <v>188</v>
      </c>
      <c r="Q11" s="95">
        <v>1289</v>
      </c>
      <c r="R11" s="95">
        <v>2</v>
      </c>
      <c r="S11" s="95">
        <v>746</v>
      </c>
      <c r="T11" s="95">
        <v>28</v>
      </c>
      <c r="U11" s="95">
        <v>560</v>
      </c>
      <c r="V11" s="95">
        <v>49</v>
      </c>
      <c r="W11" s="95">
        <v>26</v>
      </c>
      <c r="X11" s="95">
        <v>1588</v>
      </c>
      <c r="Y11" s="95">
        <v>2218</v>
      </c>
      <c r="Z11" s="95">
        <v>7145</v>
      </c>
      <c r="AA11" s="95">
        <v>851</v>
      </c>
      <c r="AB11" s="95">
        <v>383</v>
      </c>
      <c r="AC11" s="95">
        <v>5587</v>
      </c>
      <c r="AD11" s="95">
        <v>5004</v>
      </c>
      <c r="AE11" s="95">
        <v>753</v>
      </c>
      <c r="AF11" s="95">
        <v>308</v>
      </c>
      <c r="AG11" s="95">
        <v>16009</v>
      </c>
      <c r="AH11" s="95">
        <v>906</v>
      </c>
      <c r="AI11" s="90" t="s">
        <v>48</v>
      </c>
      <c r="AJ11" s="41"/>
    </row>
    <row r="12" spans="1:36" ht="15.75" customHeight="1">
      <c r="A12" s="87" t="s">
        <v>164</v>
      </c>
      <c r="B12" s="22">
        <f>SUM(C12:F12)+SUM(W12:AH12)</f>
        <v>19708</v>
      </c>
      <c r="C12" s="95">
        <v>125</v>
      </c>
      <c r="D12" s="95">
        <v>1</v>
      </c>
      <c r="E12" s="95">
        <v>1500</v>
      </c>
      <c r="F12" s="23">
        <f t="shared" si="1"/>
        <v>3938</v>
      </c>
      <c r="G12" s="95">
        <v>192</v>
      </c>
      <c r="H12" s="95">
        <v>56</v>
      </c>
      <c r="I12" s="95">
        <v>29</v>
      </c>
      <c r="J12" s="95">
        <v>91</v>
      </c>
      <c r="K12" s="95">
        <v>74</v>
      </c>
      <c r="L12" s="95">
        <v>39</v>
      </c>
      <c r="M12" s="95">
        <v>2</v>
      </c>
      <c r="N12" s="96">
        <f>+AP46</f>
        <v>0</v>
      </c>
      <c r="O12" s="95">
        <v>38</v>
      </c>
      <c r="P12" s="95">
        <v>1756</v>
      </c>
      <c r="Q12" s="95">
        <v>624</v>
      </c>
      <c r="R12" s="95">
        <v>69</v>
      </c>
      <c r="S12" s="95">
        <v>692</v>
      </c>
      <c r="T12" s="95">
        <v>57</v>
      </c>
      <c r="U12" s="95">
        <v>198</v>
      </c>
      <c r="V12" s="95">
        <v>21</v>
      </c>
      <c r="W12" s="96">
        <v>17</v>
      </c>
      <c r="X12" s="96">
        <v>142</v>
      </c>
      <c r="Y12" s="95">
        <v>857</v>
      </c>
      <c r="Z12" s="95">
        <v>1927</v>
      </c>
      <c r="AA12" s="95">
        <v>40</v>
      </c>
      <c r="AB12" s="95">
        <v>113</v>
      </c>
      <c r="AC12" s="95">
        <v>2316</v>
      </c>
      <c r="AD12" s="95">
        <v>2828</v>
      </c>
      <c r="AE12" s="95">
        <v>79</v>
      </c>
      <c r="AF12" s="95">
        <v>144</v>
      </c>
      <c r="AG12" s="95">
        <v>5535</v>
      </c>
      <c r="AH12" s="95">
        <v>146</v>
      </c>
      <c r="AI12" s="90" t="s">
        <v>50</v>
      </c>
      <c r="AJ12" s="41"/>
    </row>
    <row r="13" spans="1:36" ht="15.75" customHeight="1">
      <c r="A13" s="87" t="s">
        <v>165</v>
      </c>
      <c r="B13" s="22">
        <f>SUM(C13:F13)+SUM(W13:AH13)</f>
        <v>10079</v>
      </c>
      <c r="C13" s="95">
        <v>11</v>
      </c>
      <c r="D13" s="95">
        <v>22</v>
      </c>
      <c r="E13" s="95">
        <v>972</v>
      </c>
      <c r="F13" s="23">
        <f t="shared" si="1"/>
        <v>2048</v>
      </c>
      <c r="G13" s="95">
        <v>243</v>
      </c>
      <c r="H13" s="95">
        <v>55</v>
      </c>
      <c r="I13" s="95">
        <v>88</v>
      </c>
      <c r="J13" s="95">
        <v>26</v>
      </c>
      <c r="K13" s="95">
        <v>271</v>
      </c>
      <c r="L13" s="95">
        <v>233</v>
      </c>
      <c r="M13" s="95">
        <v>55</v>
      </c>
      <c r="N13" s="96">
        <f>+AQ46</f>
        <v>0</v>
      </c>
      <c r="O13" s="95">
        <v>43</v>
      </c>
      <c r="P13" s="95">
        <v>74</v>
      </c>
      <c r="Q13" s="95">
        <v>146</v>
      </c>
      <c r="R13" s="95">
        <v>0</v>
      </c>
      <c r="S13" s="95">
        <v>148</v>
      </c>
      <c r="T13" s="95">
        <v>592</v>
      </c>
      <c r="U13" s="95">
        <v>8</v>
      </c>
      <c r="V13" s="95">
        <v>66</v>
      </c>
      <c r="W13" s="95">
        <v>6</v>
      </c>
      <c r="X13" s="95">
        <v>24</v>
      </c>
      <c r="Y13" s="95">
        <v>630</v>
      </c>
      <c r="Z13" s="95">
        <v>1687</v>
      </c>
      <c r="AA13" s="95">
        <v>92</v>
      </c>
      <c r="AB13" s="95">
        <v>31</v>
      </c>
      <c r="AC13" s="95">
        <v>1144</v>
      </c>
      <c r="AD13" s="95">
        <v>922</v>
      </c>
      <c r="AE13" s="95">
        <v>128</v>
      </c>
      <c r="AF13" s="95">
        <v>64</v>
      </c>
      <c r="AG13" s="95">
        <v>2248</v>
      </c>
      <c r="AH13" s="95">
        <v>50</v>
      </c>
      <c r="AI13" s="90" t="s">
        <v>52</v>
      </c>
      <c r="AJ13" s="41"/>
    </row>
    <row r="14" spans="1:36" ht="15.75" customHeight="1">
      <c r="A14" s="87" t="s">
        <v>166</v>
      </c>
      <c r="B14" s="22">
        <f>SUM(C14:F14)+SUM(W14:AH14)</f>
        <v>7192</v>
      </c>
      <c r="C14" s="95">
        <v>166</v>
      </c>
      <c r="D14" s="95">
        <v>2</v>
      </c>
      <c r="E14" s="95">
        <v>665</v>
      </c>
      <c r="F14" s="23">
        <f t="shared" si="1"/>
        <v>1053</v>
      </c>
      <c r="G14" s="95">
        <v>310</v>
      </c>
      <c r="H14" s="95">
        <v>92</v>
      </c>
      <c r="I14" s="95">
        <v>263</v>
      </c>
      <c r="J14" s="95">
        <v>5</v>
      </c>
      <c r="K14" s="95">
        <v>18</v>
      </c>
      <c r="L14" s="95">
        <v>23</v>
      </c>
      <c r="M14" s="95">
        <v>4</v>
      </c>
      <c r="N14" s="96">
        <f>+AR46</f>
        <v>0</v>
      </c>
      <c r="O14" s="95">
        <v>54</v>
      </c>
      <c r="P14" s="95">
        <v>11</v>
      </c>
      <c r="Q14" s="95">
        <v>204</v>
      </c>
      <c r="R14" s="95">
        <v>10</v>
      </c>
      <c r="S14" s="95">
        <v>27</v>
      </c>
      <c r="T14" s="95">
        <v>25</v>
      </c>
      <c r="U14" s="95">
        <v>1</v>
      </c>
      <c r="V14" s="95">
        <v>6</v>
      </c>
      <c r="W14" s="96">
        <v>1</v>
      </c>
      <c r="X14" s="96">
        <v>22</v>
      </c>
      <c r="Y14" s="95">
        <v>336</v>
      </c>
      <c r="Z14" s="95">
        <v>1196</v>
      </c>
      <c r="AA14" s="95">
        <v>162</v>
      </c>
      <c r="AB14" s="95">
        <v>28</v>
      </c>
      <c r="AC14" s="95">
        <v>1174</v>
      </c>
      <c r="AD14" s="95">
        <v>889</v>
      </c>
      <c r="AE14" s="95">
        <v>44</v>
      </c>
      <c r="AF14" s="95">
        <v>194</v>
      </c>
      <c r="AG14" s="95">
        <v>1179</v>
      </c>
      <c r="AH14" s="95">
        <v>81</v>
      </c>
      <c r="AI14" s="90" t="s">
        <v>54</v>
      </c>
      <c r="AJ14" s="41"/>
    </row>
    <row r="15" spans="1:36" ht="15.75" customHeight="1">
      <c r="A15" s="87" t="s">
        <v>167</v>
      </c>
      <c r="B15" s="22">
        <f>SUM(C15:F15)+SUM(W15:AH15)</f>
        <v>4133</v>
      </c>
      <c r="C15" s="95">
        <v>17</v>
      </c>
      <c r="D15" s="95">
        <v>0</v>
      </c>
      <c r="E15" s="95">
        <v>464</v>
      </c>
      <c r="F15" s="23">
        <f t="shared" si="1"/>
        <v>885</v>
      </c>
      <c r="G15" s="95">
        <v>142</v>
      </c>
      <c r="H15" s="95">
        <v>0</v>
      </c>
      <c r="I15" s="95">
        <v>6</v>
      </c>
      <c r="J15" s="95">
        <v>22</v>
      </c>
      <c r="K15" s="95">
        <v>12</v>
      </c>
      <c r="L15" s="95">
        <v>15</v>
      </c>
      <c r="M15" s="96">
        <v>60</v>
      </c>
      <c r="N15" s="96">
        <f>+AS46</f>
        <v>0</v>
      </c>
      <c r="O15" s="95">
        <v>46</v>
      </c>
      <c r="P15" s="95">
        <v>95</v>
      </c>
      <c r="Q15" s="95">
        <v>0</v>
      </c>
      <c r="R15" s="95">
        <v>0</v>
      </c>
      <c r="S15" s="95">
        <v>34</v>
      </c>
      <c r="T15" s="95">
        <v>448</v>
      </c>
      <c r="U15" s="95">
        <v>0</v>
      </c>
      <c r="V15" s="95">
        <v>5</v>
      </c>
      <c r="W15" s="96">
        <v>0</v>
      </c>
      <c r="X15" s="96">
        <v>34</v>
      </c>
      <c r="Y15" s="95">
        <v>129</v>
      </c>
      <c r="Z15" s="95">
        <v>794</v>
      </c>
      <c r="AA15" s="95">
        <v>90</v>
      </c>
      <c r="AB15" s="95">
        <v>0</v>
      </c>
      <c r="AC15" s="95">
        <v>520</v>
      </c>
      <c r="AD15" s="95">
        <v>701</v>
      </c>
      <c r="AE15" s="95">
        <v>10</v>
      </c>
      <c r="AF15" s="95">
        <v>52</v>
      </c>
      <c r="AG15" s="95">
        <v>393</v>
      </c>
      <c r="AH15" s="95">
        <v>44</v>
      </c>
      <c r="AI15" s="90" t="s">
        <v>56</v>
      </c>
      <c r="AJ15" s="41"/>
    </row>
    <row r="16" spans="1:36" ht="15.75" customHeight="1">
      <c r="A16" s="87" t="s">
        <v>168</v>
      </c>
      <c r="B16" s="22">
        <f>SUM(C16:F16)+SUM(W16:AH16)</f>
        <v>5130</v>
      </c>
      <c r="C16" s="95">
        <v>46</v>
      </c>
      <c r="D16" s="95">
        <v>13</v>
      </c>
      <c r="E16" s="95">
        <v>583</v>
      </c>
      <c r="F16" s="23">
        <f t="shared" si="1"/>
        <v>1131</v>
      </c>
      <c r="G16" s="95">
        <v>536</v>
      </c>
      <c r="H16" s="95">
        <v>4</v>
      </c>
      <c r="I16" s="95">
        <v>90</v>
      </c>
      <c r="J16" s="95">
        <v>24</v>
      </c>
      <c r="K16" s="95">
        <v>11</v>
      </c>
      <c r="L16" s="95">
        <v>16</v>
      </c>
      <c r="M16" s="96">
        <v>17</v>
      </c>
      <c r="N16" s="96">
        <v>0</v>
      </c>
      <c r="O16" s="95">
        <v>31</v>
      </c>
      <c r="P16" s="95">
        <v>136</v>
      </c>
      <c r="Q16" s="95">
        <v>45</v>
      </c>
      <c r="R16" s="95">
        <v>0</v>
      </c>
      <c r="S16" s="95">
        <v>0</v>
      </c>
      <c r="T16" s="95">
        <v>204</v>
      </c>
      <c r="U16" s="95">
        <v>15</v>
      </c>
      <c r="V16" s="96">
        <v>2</v>
      </c>
      <c r="W16" s="96">
        <v>2</v>
      </c>
      <c r="X16" s="96">
        <v>22</v>
      </c>
      <c r="Y16" s="95">
        <v>189</v>
      </c>
      <c r="Z16" s="95">
        <v>1169</v>
      </c>
      <c r="AA16" s="95">
        <v>49</v>
      </c>
      <c r="AB16" s="95">
        <v>23</v>
      </c>
      <c r="AC16" s="95">
        <v>474</v>
      </c>
      <c r="AD16" s="95">
        <v>654</v>
      </c>
      <c r="AE16" s="95">
        <v>19</v>
      </c>
      <c r="AF16" s="95">
        <v>46</v>
      </c>
      <c r="AG16" s="95">
        <v>465</v>
      </c>
      <c r="AH16" s="95">
        <v>245</v>
      </c>
      <c r="AI16" s="90" t="s">
        <v>58</v>
      </c>
      <c r="AJ16" s="41"/>
    </row>
    <row r="17" spans="1:36" ht="15.75" customHeight="1">
      <c r="A17" s="87" t="s">
        <v>169</v>
      </c>
      <c r="B17" s="22">
        <f>SUM(C17:F17)+SUM(W17:AH17)</f>
        <v>7393</v>
      </c>
      <c r="C17" s="95">
        <v>200</v>
      </c>
      <c r="D17" s="95">
        <v>1</v>
      </c>
      <c r="E17" s="95">
        <v>741</v>
      </c>
      <c r="F17" s="23">
        <f t="shared" si="1"/>
        <v>1534</v>
      </c>
      <c r="G17" s="95">
        <v>472</v>
      </c>
      <c r="H17" s="95">
        <v>28</v>
      </c>
      <c r="I17" s="95">
        <v>50</v>
      </c>
      <c r="J17" s="95">
        <v>22</v>
      </c>
      <c r="K17" s="95">
        <v>181</v>
      </c>
      <c r="L17" s="95">
        <v>84</v>
      </c>
      <c r="M17" s="96">
        <v>0</v>
      </c>
      <c r="N17" s="96">
        <f>+AU46</f>
        <v>0</v>
      </c>
      <c r="O17" s="95">
        <v>46</v>
      </c>
      <c r="P17" s="95">
        <v>118</v>
      </c>
      <c r="Q17" s="95">
        <v>206</v>
      </c>
      <c r="R17" s="95">
        <v>38</v>
      </c>
      <c r="S17" s="95">
        <v>44</v>
      </c>
      <c r="T17" s="95">
        <v>203</v>
      </c>
      <c r="U17" s="95">
        <v>2</v>
      </c>
      <c r="V17" s="95">
        <v>40</v>
      </c>
      <c r="W17" s="95">
        <v>30</v>
      </c>
      <c r="X17" s="95">
        <v>3</v>
      </c>
      <c r="Y17" s="95">
        <v>351</v>
      </c>
      <c r="Z17" s="95">
        <v>986</v>
      </c>
      <c r="AA17" s="95">
        <v>61</v>
      </c>
      <c r="AB17" s="95">
        <v>45</v>
      </c>
      <c r="AC17" s="95">
        <v>559</v>
      </c>
      <c r="AD17" s="95">
        <v>1071</v>
      </c>
      <c r="AE17" s="95">
        <v>32</v>
      </c>
      <c r="AF17" s="95">
        <v>137</v>
      </c>
      <c r="AG17" s="95">
        <v>1549</v>
      </c>
      <c r="AH17" s="95">
        <v>93</v>
      </c>
      <c r="AI17" s="90" t="s">
        <v>60</v>
      </c>
      <c r="AJ17" s="41"/>
    </row>
    <row r="18" spans="1:36" ht="15.75" customHeight="1">
      <c r="A18" s="88" t="s">
        <v>130</v>
      </c>
      <c r="B18" s="34">
        <f>SUM(C18:F18)+SUM(W18:AH18)</f>
        <v>4186</v>
      </c>
      <c r="C18" s="97">
        <v>155</v>
      </c>
      <c r="D18" s="97">
        <v>0</v>
      </c>
      <c r="E18" s="97">
        <v>477</v>
      </c>
      <c r="F18" s="36">
        <f t="shared" si="1"/>
        <v>543</v>
      </c>
      <c r="G18" s="97">
        <v>229</v>
      </c>
      <c r="H18" s="97">
        <v>48</v>
      </c>
      <c r="I18" s="97">
        <v>34</v>
      </c>
      <c r="J18" s="97">
        <v>17</v>
      </c>
      <c r="K18" s="97">
        <v>25</v>
      </c>
      <c r="L18" s="97">
        <v>14</v>
      </c>
      <c r="M18" s="97">
        <v>0</v>
      </c>
      <c r="N18" s="98">
        <v>6</v>
      </c>
      <c r="O18" s="97">
        <v>1</v>
      </c>
      <c r="P18" s="97">
        <v>0</v>
      </c>
      <c r="Q18" s="97">
        <v>1</v>
      </c>
      <c r="R18" s="97">
        <v>0</v>
      </c>
      <c r="S18" s="97">
        <v>105</v>
      </c>
      <c r="T18" s="97">
        <v>12</v>
      </c>
      <c r="U18" s="97">
        <v>51</v>
      </c>
      <c r="V18" s="97">
        <v>0</v>
      </c>
      <c r="W18" s="97">
        <f>+AV53</f>
        <v>0</v>
      </c>
      <c r="X18" s="97">
        <v>1</v>
      </c>
      <c r="Y18" s="97">
        <v>216</v>
      </c>
      <c r="Z18" s="97">
        <v>753</v>
      </c>
      <c r="AA18" s="97">
        <v>42</v>
      </c>
      <c r="AB18" s="97">
        <v>3</v>
      </c>
      <c r="AC18" s="97">
        <v>464</v>
      </c>
      <c r="AD18" s="97">
        <v>844</v>
      </c>
      <c r="AE18" s="97">
        <v>13</v>
      </c>
      <c r="AF18" s="97">
        <v>72</v>
      </c>
      <c r="AG18" s="97">
        <v>478</v>
      </c>
      <c r="AH18" s="97">
        <v>125</v>
      </c>
      <c r="AI18" s="91" t="s">
        <v>131</v>
      </c>
      <c r="AJ18" s="41"/>
    </row>
    <row r="19" ht="12">
      <c r="A19" s="5" t="s">
        <v>61</v>
      </c>
    </row>
    <row r="20" ht="12">
      <c r="A20" s="5" t="s">
        <v>62</v>
      </c>
    </row>
    <row r="24" spans="38:49" ht="18.75">
      <c r="AL24" s="103"/>
      <c r="AM24" s="104"/>
      <c r="AN24" s="103"/>
      <c r="AO24" s="39"/>
      <c r="AP24" s="39"/>
      <c r="AQ24" s="39"/>
      <c r="AR24" s="39"/>
      <c r="AS24" s="39"/>
      <c r="AT24" s="39"/>
      <c r="AU24" s="39"/>
      <c r="AV24" s="39"/>
      <c r="AW24" s="39"/>
    </row>
    <row r="25" spans="38:49" ht="17.25">
      <c r="AL25" s="39"/>
      <c r="AM25" s="39"/>
      <c r="AN25" s="105"/>
      <c r="AO25" s="39"/>
      <c r="AP25" s="39"/>
      <c r="AQ25" s="39"/>
      <c r="AR25" s="39"/>
      <c r="AS25" s="39"/>
      <c r="AT25" s="39"/>
      <c r="AU25" s="39"/>
      <c r="AV25" s="39"/>
      <c r="AW25" s="39"/>
    </row>
    <row r="26" spans="38:49" ht="12">
      <c r="AL26" s="106"/>
      <c r="AM26" s="106"/>
      <c r="AN26" s="6"/>
      <c r="AO26" s="41"/>
      <c r="AP26" s="41"/>
      <c r="AQ26" s="41"/>
      <c r="AR26" s="41"/>
      <c r="AS26" s="41"/>
      <c r="AT26" s="41"/>
      <c r="AU26" s="41"/>
      <c r="AV26" s="41"/>
      <c r="AW26" s="39"/>
    </row>
    <row r="27" spans="38:49" ht="21" customHeight="1">
      <c r="AL27" s="106"/>
      <c r="AM27" s="106"/>
      <c r="AN27" s="107"/>
      <c r="AO27" s="39"/>
      <c r="AP27" s="39"/>
      <c r="AQ27" s="39"/>
      <c r="AR27" s="39"/>
      <c r="AS27" s="39"/>
      <c r="AT27" s="39"/>
      <c r="AU27" s="39"/>
      <c r="AV27" s="39"/>
      <c r="AW27" s="39"/>
    </row>
    <row r="28" spans="38:49" ht="12">
      <c r="AL28" s="106"/>
      <c r="AM28" s="106"/>
      <c r="AN28" s="108"/>
      <c r="AO28" s="109"/>
      <c r="AP28" s="109"/>
      <c r="AQ28" s="109"/>
      <c r="AR28" s="109"/>
      <c r="AS28" s="109"/>
      <c r="AT28" s="109"/>
      <c r="AU28" s="109"/>
      <c r="AV28" s="109"/>
      <c r="AW28" s="39"/>
    </row>
    <row r="29" spans="38:49" ht="12">
      <c r="AL29" s="106"/>
      <c r="AM29" s="106"/>
      <c r="AN29" s="108"/>
      <c r="AO29" s="109"/>
      <c r="AP29" s="109"/>
      <c r="AQ29" s="109"/>
      <c r="AR29" s="109"/>
      <c r="AS29" s="109"/>
      <c r="AT29" s="109"/>
      <c r="AU29" s="109"/>
      <c r="AV29" s="109"/>
      <c r="AW29" s="39"/>
    </row>
    <row r="30" spans="38:49" ht="12">
      <c r="AL30" s="39"/>
      <c r="AM30" s="39"/>
      <c r="AN30" s="108"/>
      <c r="AO30" s="109"/>
      <c r="AP30" s="109"/>
      <c r="AQ30" s="109"/>
      <c r="AR30" s="109"/>
      <c r="AS30" s="109"/>
      <c r="AT30" s="109"/>
      <c r="AU30" s="109"/>
      <c r="AV30" s="109"/>
      <c r="AW30" s="39"/>
    </row>
    <row r="31" spans="38:49" ht="12">
      <c r="AL31" s="39"/>
      <c r="AM31" s="39"/>
      <c r="AN31" s="108"/>
      <c r="AO31" s="39"/>
      <c r="AP31" s="39"/>
      <c r="AQ31" s="39"/>
      <c r="AR31" s="39"/>
      <c r="AS31" s="39"/>
      <c r="AT31" s="39"/>
      <c r="AU31" s="39"/>
      <c r="AV31" s="39"/>
      <c r="AW31" s="39"/>
    </row>
    <row r="32" spans="38:49" ht="12">
      <c r="AL32" s="39"/>
      <c r="AM32" s="39"/>
      <c r="AN32" s="108"/>
      <c r="AO32" s="109"/>
      <c r="AP32" s="109"/>
      <c r="AQ32" s="109"/>
      <c r="AR32" s="109"/>
      <c r="AS32" s="109"/>
      <c r="AT32" s="109"/>
      <c r="AU32" s="109"/>
      <c r="AV32" s="109"/>
      <c r="AW32" s="39"/>
    </row>
    <row r="33" spans="38:49" ht="12">
      <c r="AL33" s="39"/>
      <c r="AM33" s="39"/>
      <c r="AN33" s="108"/>
      <c r="AO33" s="109"/>
      <c r="AP33" s="109"/>
      <c r="AQ33" s="109"/>
      <c r="AR33" s="109"/>
      <c r="AS33" s="109"/>
      <c r="AT33" s="109"/>
      <c r="AU33" s="109"/>
      <c r="AV33" s="109"/>
      <c r="AW33" s="39"/>
    </row>
    <row r="34" spans="38:49" ht="12">
      <c r="AL34" s="39"/>
      <c r="AM34" s="39"/>
      <c r="AN34" s="108"/>
      <c r="AO34" s="109"/>
      <c r="AP34" s="109"/>
      <c r="AQ34" s="109"/>
      <c r="AR34" s="109"/>
      <c r="AS34" s="109"/>
      <c r="AT34" s="109"/>
      <c r="AU34" s="109"/>
      <c r="AV34" s="109"/>
      <c r="AW34" s="39"/>
    </row>
    <row r="35" spans="38:49" ht="12">
      <c r="AL35" s="110"/>
      <c r="AM35" s="110"/>
      <c r="AN35" s="108"/>
      <c r="AO35" s="109"/>
      <c r="AP35" s="109"/>
      <c r="AQ35" s="109"/>
      <c r="AR35" s="109"/>
      <c r="AS35" s="109"/>
      <c r="AT35" s="109"/>
      <c r="AU35" s="109"/>
      <c r="AV35" s="109"/>
      <c r="AW35" s="39"/>
    </row>
    <row r="36" spans="38:49" ht="12">
      <c r="AL36" s="39"/>
      <c r="AM36" s="39"/>
      <c r="AN36" s="108"/>
      <c r="AO36" s="109"/>
      <c r="AP36" s="109"/>
      <c r="AQ36" s="109"/>
      <c r="AR36" s="109"/>
      <c r="AS36" s="109"/>
      <c r="AT36" s="109"/>
      <c r="AU36" s="109"/>
      <c r="AV36" s="109"/>
      <c r="AW36" s="39"/>
    </row>
    <row r="37" spans="38:49" ht="12">
      <c r="AL37" s="39"/>
      <c r="AM37" s="39"/>
      <c r="AN37" s="108"/>
      <c r="AO37" s="109"/>
      <c r="AP37" s="109"/>
      <c r="AQ37" s="109"/>
      <c r="AR37" s="109"/>
      <c r="AS37" s="109"/>
      <c r="AT37" s="109"/>
      <c r="AU37" s="109"/>
      <c r="AV37" s="109"/>
      <c r="AW37" s="39"/>
    </row>
    <row r="38" spans="38:49" ht="12">
      <c r="AL38" s="39"/>
      <c r="AM38" s="39"/>
      <c r="AN38" s="108"/>
      <c r="AO38" s="109"/>
      <c r="AP38" s="109"/>
      <c r="AQ38" s="109"/>
      <c r="AR38" s="109"/>
      <c r="AS38" s="109"/>
      <c r="AT38" s="109"/>
      <c r="AU38" s="109"/>
      <c r="AV38" s="109"/>
      <c r="AW38" s="39"/>
    </row>
    <row r="39" spans="38:49" ht="12">
      <c r="AL39" s="39"/>
      <c r="AM39" s="39"/>
      <c r="AN39" s="108"/>
      <c r="AO39" s="109"/>
      <c r="AP39" s="109"/>
      <c r="AQ39" s="109"/>
      <c r="AR39" s="109"/>
      <c r="AS39" s="109"/>
      <c r="AT39" s="109"/>
      <c r="AU39" s="109"/>
      <c r="AV39" s="109"/>
      <c r="AW39" s="39"/>
    </row>
    <row r="40" spans="38:49" ht="12">
      <c r="AL40" s="39"/>
      <c r="AM40" s="39"/>
      <c r="AN40" s="108"/>
      <c r="AO40" s="109"/>
      <c r="AP40" s="109"/>
      <c r="AQ40" s="109"/>
      <c r="AR40" s="109"/>
      <c r="AS40" s="109"/>
      <c r="AT40" s="109"/>
      <c r="AU40" s="109"/>
      <c r="AV40" s="109"/>
      <c r="AW40" s="39"/>
    </row>
    <row r="41" spans="38:49" ht="12">
      <c r="AL41" s="39"/>
      <c r="AM41" s="39"/>
      <c r="AN41" s="108"/>
      <c r="AO41" s="109"/>
      <c r="AP41" s="109"/>
      <c r="AQ41" s="109"/>
      <c r="AR41" s="109"/>
      <c r="AS41" s="109"/>
      <c r="AT41" s="109"/>
      <c r="AU41" s="109"/>
      <c r="AV41" s="109"/>
      <c r="AW41" s="39"/>
    </row>
    <row r="42" spans="38:49" ht="12">
      <c r="AL42" s="39"/>
      <c r="AM42" s="39"/>
      <c r="AN42" s="108"/>
      <c r="AO42" s="109"/>
      <c r="AP42" s="109"/>
      <c r="AQ42" s="109"/>
      <c r="AR42" s="109"/>
      <c r="AS42" s="109"/>
      <c r="AT42" s="109"/>
      <c r="AU42" s="109"/>
      <c r="AV42" s="109"/>
      <c r="AW42" s="39"/>
    </row>
    <row r="43" spans="38:49" ht="12">
      <c r="AL43" s="39"/>
      <c r="AM43" s="39"/>
      <c r="AN43" s="108"/>
      <c r="AO43" s="109"/>
      <c r="AP43" s="109"/>
      <c r="AQ43" s="109"/>
      <c r="AR43" s="109"/>
      <c r="AS43" s="109"/>
      <c r="AT43" s="109"/>
      <c r="AU43" s="109"/>
      <c r="AV43" s="109"/>
      <c r="AW43" s="39"/>
    </row>
    <row r="44" spans="38:49" ht="12">
      <c r="AL44" s="39"/>
      <c r="AM44" s="39"/>
      <c r="AN44" s="108"/>
      <c r="AO44" s="109"/>
      <c r="AP44" s="109"/>
      <c r="AQ44" s="109"/>
      <c r="AR44" s="109"/>
      <c r="AS44" s="109"/>
      <c r="AT44" s="109"/>
      <c r="AU44" s="109"/>
      <c r="AV44" s="109"/>
      <c r="AW44" s="39"/>
    </row>
    <row r="45" spans="38:49" ht="12">
      <c r="AL45" s="39"/>
      <c r="AM45" s="39"/>
      <c r="AN45" s="108"/>
      <c r="AO45" s="109"/>
      <c r="AP45" s="109"/>
      <c r="AQ45" s="109"/>
      <c r="AR45" s="109"/>
      <c r="AS45" s="109"/>
      <c r="AT45" s="109"/>
      <c r="AU45" s="109"/>
      <c r="AV45" s="109"/>
      <c r="AW45" s="39"/>
    </row>
    <row r="46" spans="38:49" ht="12">
      <c r="AL46" s="39"/>
      <c r="AM46" s="39"/>
      <c r="AN46" s="108"/>
      <c r="AO46" s="109"/>
      <c r="AP46" s="109"/>
      <c r="AQ46" s="109"/>
      <c r="AR46" s="109"/>
      <c r="AS46" s="109"/>
      <c r="AT46" s="109"/>
      <c r="AU46" s="109"/>
      <c r="AV46" s="109"/>
      <c r="AW46" s="39"/>
    </row>
    <row r="47" spans="38:49" ht="12">
      <c r="AL47" s="39"/>
      <c r="AM47" s="39"/>
      <c r="AN47" s="108"/>
      <c r="AO47" s="109"/>
      <c r="AP47" s="109"/>
      <c r="AQ47" s="109"/>
      <c r="AR47" s="109"/>
      <c r="AS47" s="109"/>
      <c r="AT47" s="109"/>
      <c r="AU47" s="109"/>
      <c r="AV47" s="109"/>
      <c r="AW47" s="39"/>
    </row>
    <row r="48" spans="38:49" ht="12">
      <c r="AL48" s="39"/>
      <c r="AM48" s="39"/>
      <c r="AN48" s="108"/>
      <c r="AO48" s="109"/>
      <c r="AP48" s="109"/>
      <c r="AQ48" s="109"/>
      <c r="AR48" s="109"/>
      <c r="AS48" s="109"/>
      <c r="AT48" s="109"/>
      <c r="AU48" s="109"/>
      <c r="AV48" s="109"/>
      <c r="AW48" s="39"/>
    </row>
    <row r="49" spans="38:49" ht="12">
      <c r="AL49" s="39"/>
      <c r="AM49" s="39"/>
      <c r="AN49" s="108"/>
      <c r="AO49" s="109"/>
      <c r="AP49" s="109"/>
      <c r="AQ49" s="109"/>
      <c r="AR49" s="109"/>
      <c r="AS49" s="109"/>
      <c r="AT49" s="109"/>
      <c r="AU49" s="109"/>
      <c r="AV49" s="109"/>
      <c r="AW49" s="39"/>
    </row>
    <row r="50" spans="38:49" ht="12">
      <c r="AL50" s="39"/>
      <c r="AM50" s="39"/>
      <c r="AN50" s="108"/>
      <c r="AO50" s="109"/>
      <c r="AP50" s="109"/>
      <c r="AQ50" s="109"/>
      <c r="AR50" s="109"/>
      <c r="AS50" s="109"/>
      <c r="AT50" s="109"/>
      <c r="AU50" s="109"/>
      <c r="AV50" s="109"/>
      <c r="AW50" s="39"/>
    </row>
    <row r="51" spans="38:49" ht="12">
      <c r="AL51" s="39"/>
      <c r="AM51" s="39"/>
      <c r="AN51" s="108"/>
      <c r="AO51" s="109"/>
      <c r="AP51" s="109"/>
      <c r="AQ51" s="109"/>
      <c r="AR51" s="109"/>
      <c r="AS51" s="109"/>
      <c r="AT51" s="109"/>
      <c r="AU51" s="109"/>
      <c r="AV51" s="109"/>
      <c r="AW51" s="39"/>
    </row>
    <row r="52" spans="38:49" ht="12">
      <c r="AL52" s="39"/>
      <c r="AM52" s="39"/>
      <c r="AN52" s="108"/>
      <c r="AO52" s="109"/>
      <c r="AP52" s="109"/>
      <c r="AQ52" s="109"/>
      <c r="AR52" s="109"/>
      <c r="AS52" s="109"/>
      <c r="AT52" s="109"/>
      <c r="AU52" s="109"/>
      <c r="AV52" s="109"/>
      <c r="AW52" s="39"/>
    </row>
    <row r="53" spans="38:49" ht="12">
      <c r="AL53" s="39"/>
      <c r="AM53" s="39"/>
      <c r="AN53" s="108"/>
      <c r="AO53" s="109"/>
      <c r="AP53" s="109"/>
      <c r="AQ53" s="109"/>
      <c r="AR53" s="109"/>
      <c r="AS53" s="109"/>
      <c r="AT53" s="109"/>
      <c r="AU53" s="109"/>
      <c r="AV53" s="109"/>
      <c r="AW53" s="39"/>
    </row>
    <row r="54" spans="38:49" ht="12">
      <c r="AL54" s="39"/>
      <c r="AM54" s="39"/>
      <c r="AN54" s="108"/>
      <c r="AO54" s="109"/>
      <c r="AP54" s="109"/>
      <c r="AQ54" s="109"/>
      <c r="AR54" s="109"/>
      <c r="AS54" s="109"/>
      <c r="AT54" s="109"/>
      <c r="AU54" s="109"/>
      <c r="AV54" s="109"/>
      <c r="AW54" s="39"/>
    </row>
    <row r="55" spans="38:49" ht="12">
      <c r="AL55" s="39"/>
      <c r="AM55" s="39"/>
      <c r="AN55" s="108"/>
      <c r="AO55" s="109"/>
      <c r="AP55" s="109"/>
      <c r="AQ55" s="109"/>
      <c r="AR55" s="109"/>
      <c r="AS55" s="109"/>
      <c r="AT55" s="109"/>
      <c r="AU55" s="109"/>
      <c r="AV55" s="109"/>
      <c r="AW55" s="39"/>
    </row>
    <row r="56" spans="38:49" ht="12">
      <c r="AL56" s="39"/>
      <c r="AM56" s="39"/>
      <c r="AN56" s="108"/>
      <c r="AO56" s="109"/>
      <c r="AP56" s="109"/>
      <c r="AQ56" s="109"/>
      <c r="AR56" s="109"/>
      <c r="AS56" s="109"/>
      <c r="AT56" s="109"/>
      <c r="AU56" s="109"/>
      <c r="AV56" s="109"/>
      <c r="AW56" s="39"/>
    </row>
    <row r="57" spans="38:49" ht="12">
      <c r="AL57" s="39"/>
      <c r="AM57" s="39"/>
      <c r="AN57" s="108"/>
      <c r="AO57" s="109"/>
      <c r="AP57" s="109"/>
      <c r="AQ57" s="109"/>
      <c r="AR57" s="109"/>
      <c r="AS57" s="109"/>
      <c r="AT57" s="109"/>
      <c r="AU57" s="109"/>
      <c r="AV57" s="109"/>
      <c r="AW57" s="39"/>
    </row>
    <row r="58" spans="38:49" ht="12">
      <c r="AL58" s="39"/>
      <c r="AM58" s="39"/>
      <c r="AN58" s="108"/>
      <c r="AO58" s="109"/>
      <c r="AP58" s="109"/>
      <c r="AQ58" s="109"/>
      <c r="AR58" s="109"/>
      <c r="AS58" s="109"/>
      <c r="AT58" s="109"/>
      <c r="AU58" s="109"/>
      <c r="AV58" s="109"/>
      <c r="AW58" s="39"/>
    </row>
    <row r="59" spans="38:49" ht="12">
      <c r="AL59" s="39"/>
      <c r="AM59" s="39"/>
      <c r="AN59" s="108"/>
      <c r="AO59" s="109"/>
      <c r="AP59" s="109"/>
      <c r="AQ59" s="109"/>
      <c r="AR59" s="109"/>
      <c r="AS59" s="109"/>
      <c r="AT59" s="109"/>
      <c r="AU59" s="109"/>
      <c r="AV59" s="109"/>
      <c r="AW59" s="39"/>
    </row>
    <row r="60" spans="38:49" ht="12"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</row>
  </sheetData>
  <mergeCells count="4">
    <mergeCell ref="F4:F5"/>
    <mergeCell ref="M4:M5"/>
    <mergeCell ref="V4:V5"/>
    <mergeCell ref="F3:V3"/>
  </mergeCells>
  <printOptions horizontalCentered="1"/>
  <pageMargins left="0.69" right="0.2" top="0.7" bottom="0.3937007874015748" header="0.5118110236220472" footer="0.5118110236220472"/>
  <pageSetup fitToWidth="0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2007-02-13T07:57:20Z</cp:lastPrinted>
  <dcterms:created xsi:type="dcterms:W3CDTF">2002-02-01T06:17:33Z</dcterms:created>
  <dcterms:modified xsi:type="dcterms:W3CDTF">2007-02-13T08:18:26Z</dcterms:modified>
  <cp:category/>
  <cp:version/>
  <cp:contentType/>
  <cp:contentStatus/>
</cp:coreProperties>
</file>