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000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 localSheetId="0">'64'!$A$1:$J$27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'64'!$A$1:$J$28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<sst xmlns="http://schemas.openxmlformats.org/spreadsheetml/2006/main" count="74" uniqueCount="43">
  <si>
    <t>1kg当り</t>
  </si>
  <si>
    <t>10a当り</t>
  </si>
  <si>
    <t>種  類</t>
  </si>
  <si>
    <t>人員</t>
  </si>
  <si>
    <t>面  積</t>
  </si>
  <si>
    <t>代  金</t>
  </si>
  <si>
    <t>重量</t>
  </si>
  <si>
    <t>人</t>
  </si>
  <si>
    <t>ａ</t>
  </si>
  <si>
    <t>円</t>
  </si>
  <si>
    <t>豊後高田市</t>
  </si>
  <si>
    <t>〃</t>
  </si>
  <si>
    <t>日出町</t>
  </si>
  <si>
    <t>中津市</t>
  </si>
  <si>
    <t>宇佐市</t>
  </si>
  <si>
    <t>杵築市</t>
  </si>
  <si>
    <t>日田市</t>
  </si>
  <si>
    <t>玖珠町</t>
  </si>
  <si>
    <t>臼杵市</t>
  </si>
  <si>
    <t>佐伯市</t>
  </si>
  <si>
    <t>大分市</t>
  </si>
  <si>
    <t>竹田市</t>
  </si>
  <si>
    <t>（小   計）</t>
  </si>
  <si>
    <t>南　部　支　所</t>
  </si>
  <si>
    <t>一  黄</t>
  </si>
  <si>
    <t>資料：大分県たばこ耕作組合</t>
  </si>
  <si>
    <t>由布市</t>
  </si>
  <si>
    <t>豊後大野市</t>
  </si>
  <si>
    <t>豊後大野市</t>
  </si>
  <si>
    <t>×</t>
  </si>
  <si>
    <t>×</t>
  </si>
  <si>
    <t>合計</t>
  </si>
  <si>
    <t>注）「一黄」とは第一黄色種のこと。</t>
  </si>
  <si>
    <t>豊　　後　　高　　田　　支　　所</t>
  </si>
  <si>
    <t>大野支所</t>
  </si>
  <si>
    <t>㎏</t>
  </si>
  <si>
    <t>販売重量</t>
  </si>
  <si>
    <t>総販売代金</t>
  </si>
  <si>
    <r>
      <t>　64．葉たばこ販売実績</t>
    </r>
    <r>
      <rPr>
        <sz val="14"/>
        <rFont val="ＭＳ 明朝"/>
        <family val="1"/>
      </rPr>
      <t>(平成１８年産）</t>
    </r>
  </si>
  <si>
    <t>国東市</t>
  </si>
  <si>
    <t>１８　年　産</t>
  </si>
  <si>
    <t>年次および　　　　　　支所・市町村</t>
  </si>
  <si>
    <t>平成１８年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</si>
</sst>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78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9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9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/>
      <protection/>
    </xf>
    <xf numFmtId="176" fontId="5" fillId="0" borderId="2" xfId="21" applyNumberFormat="1" applyFont="1" applyBorder="1" applyAlignment="1" applyProtection="1">
      <alignment horizontal="center" vertical="center"/>
      <protection/>
    </xf>
    <xf numFmtId="176" fontId="5" fillId="0" borderId="3" xfId="21" applyNumberFormat="1" applyFont="1" applyBorder="1" applyAlignment="1" applyProtection="1">
      <alignment horizontal="centerContinuous" vertical="center"/>
      <protection/>
    </xf>
    <xf numFmtId="176" fontId="5" fillId="0" borderId="4" xfId="21" applyNumberFormat="1" applyFont="1" applyBorder="1" applyAlignment="1">
      <alignment horizontal="centerContinuous" vertical="center"/>
      <protection/>
    </xf>
    <xf numFmtId="196" fontId="5" fillId="0" borderId="4" xfId="21" applyNumberFormat="1" applyFont="1" applyBorder="1" applyAlignment="1">
      <alignment horizontal="centerContinuous" vertical="center"/>
      <protection/>
    </xf>
    <xf numFmtId="176" fontId="5" fillId="0" borderId="2" xfId="21" applyNumberFormat="1" applyFont="1" applyBorder="1" applyAlignment="1">
      <alignment horizontal="center" vertical="center"/>
      <protection/>
    </xf>
    <xf numFmtId="176" fontId="5" fillId="0" borderId="3" xfId="21" applyNumberFormat="1" applyFont="1" applyBorder="1" applyAlignment="1">
      <alignment horizontal="centerContinuous" vertical="center"/>
      <protection/>
    </xf>
    <xf numFmtId="176" fontId="4" fillId="0" borderId="4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5" fillId="0" borderId="5" xfId="21" applyNumberFormat="1" applyFont="1" applyBorder="1" applyAlignment="1" applyProtection="1">
      <alignment horizontal="center" vertical="center"/>
      <protection/>
    </xf>
    <xf numFmtId="196" fontId="5" fillId="0" borderId="5" xfId="21" applyNumberFormat="1" applyFont="1" applyBorder="1" applyAlignment="1" applyProtection="1">
      <alignment horizontal="center" vertical="center"/>
      <protection/>
    </xf>
    <xf numFmtId="176" fontId="5" fillId="0" borderId="0" xfId="21" applyNumberFormat="1" applyFont="1" applyBorder="1" applyAlignment="1" applyProtection="1">
      <alignment horizontal="center" vertical="center"/>
      <protection/>
    </xf>
    <xf numFmtId="176" fontId="4" fillId="0" borderId="2" xfId="21" applyNumberFormat="1" applyFont="1" applyBorder="1" applyAlignment="1">
      <alignment horizontal="center" vertical="center"/>
      <protection/>
    </xf>
    <xf numFmtId="176" fontId="4" fillId="0" borderId="6" xfId="21" applyNumberFormat="1" applyBorder="1">
      <alignment/>
      <protection/>
    </xf>
    <xf numFmtId="176" fontId="6" fillId="0" borderId="6" xfId="21" applyNumberFormat="1" applyFont="1" applyBorder="1" applyAlignment="1">
      <alignment horizontal="right"/>
      <protection/>
    </xf>
    <xf numFmtId="196" fontId="6" fillId="0" borderId="6" xfId="21" applyNumberFormat="1" applyFont="1" applyBorder="1" applyAlignment="1">
      <alignment horizontal="right"/>
      <protection/>
    </xf>
    <xf numFmtId="176" fontId="6" fillId="0" borderId="2" xfId="21" applyNumberFormat="1" applyFont="1" applyBorder="1" applyAlignment="1">
      <alignment horizontal="right"/>
      <protection/>
    </xf>
    <xf numFmtId="176" fontId="4" fillId="0" borderId="0" xfId="21" applyNumberFormat="1">
      <alignment/>
      <protection/>
    </xf>
    <xf numFmtId="176" fontId="4" fillId="0" borderId="0" xfId="21" applyNumberFormat="1" applyBorder="1">
      <alignment/>
      <protection/>
    </xf>
    <xf numFmtId="176" fontId="4" fillId="0" borderId="5" xfId="21" applyNumberFormat="1" applyBorder="1">
      <alignment/>
      <protection/>
    </xf>
    <xf numFmtId="176" fontId="4" fillId="0" borderId="7" xfId="21" applyNumberFormat="1" applyBorder="1" applyAlignment="1">
      <alignment horizontal="right"/>
      <protection/>
    </xf>
    <xf numFmtId="196" fontId="4" fillId="0" borderId="7" xfId="21" applyNumberFormat="1" applyBorder="1" applyAlignment="1">
      <alignment horizontal="right"/>
      <protection/>
    </xf>
    <xf numFmtId="176" fontId="7" fillId="0" borderId="0" xfId="21" applyNumberFormat="1" applyFont="1">
      <alignment/>
      <protection/>
    </xf>
    <xf numFmtId="176" fontId="7" fillId="0" borderId="6" xfId="21" applyNumberFormat="1" applyFont="1" applyBorder="1" applyAlignment="1">
      <alignment horizontal="center"/>
      <protection/>
    </xf>
    <xf numFmtId="176" fontId="7" fillId="0" borderId="4" xfId="21" applyNumberFormat="1" applyFont="1" applyBorder="1" applyAlignment="1">
      <alignment horizontal="center"/>
      <protection/>
    </xf>
    <xf numFmtId="176" fontId="4" fillId="0" borderId="8" xfId="21" applyNumberFormat="1" applyBorder="1" applyAlignment="1">
      <alignment horizontal="center"/>
      <protection/>
    </xf>
    <xf numFmtId="176" fontId="4" fillId="0" borderId="0" xfId="21" applyNumberFormat="1" applyFont="1" applyBorder="1">
      <alignment/>
      <protection/>
    </xf>
    <xf numFmtId="196" fontId="4" fillId="0" borderId="0" xfId="21" applyNumberFormat="1">
      <alignment/>
      <protection/>
    </xf>
    <xf numFmtId="176" fontId="7" fillId="0" borderId="9" xfId="21" applyNumberFormat="1" applyFont="1" applyBorder="1" applyAlignment="1">
      <alignment horizontal="center"/>
      <protection/>
    </xf>
    <xf numFmtId="176" fontId="4" fillId="0" borderId="9" xfId="21" applyNumberFormat="1" applyFont="1" applyBorder="1" applyAlignment="1">
      <alignment horizontal="distributed"/>
      <protection/>
    </xf>
    <xf numFmtId="176" fontId="4" fillId="0" borderId="10" xfId="21" applyNumberFormat="1" applyFill="1" applyBorder="1" applyAlignment="1">
      <alignment horizontal="center"/>
      <protection/>
    </xf>
    <xf numFmtId="176" fontId="8" fillId="0" borderId="0" xfId="21" applyNumberFormat="1" applyFont="1" applyBorder="1">
      <alignment/>
      <protection/>
    </xf>
    <xf numFmtId="211" fontId="8" fillId="0" borderId="0" xfId="21" applyNumberFormat="1" applyFont="1" applyBorder="1">
      <alignment/>
      <protection/>
    </xf>
    <xf numFmtId="196" fontId="8" fillId="0" borderId="0" xfId="21" applyNumberFormat="1" applyFont="1" applyBorder="1">
      <alignment/>
      <protection/>
    </xf>
    <xf numFmtId="176" fontId="8" fillId="0" borderId="4" xfId="21" applyNumberFormat="1" applyFont="1" applyBorder="1">
      <alignment/>
      <protection/>
    </xf>
    <xf numFmtId="211" fontId="8" fillId="0" borderId="4" xfId="21" applyNumberFormat="1" applyFont="1" applyBorder="1">
      <alignment/>
      <protection/>
    </xf>
    <xf numFmtId="196" fontId="8" fillId="0" borderId="4" xfId="21" applyNumberFormat="1" applyFont="1" applyBorder="1">
      <alignment/>
      <protection/>
    </xf>
    <xf numFmtId="176" fontId="5" fillId="0" borderId="0" xfId="21" applyNumberFormat="1" applyFont="1" applyFill="1" applyBorder="1" applyAlignment="1">
      <alignment horizontal="right"/>
      <protection/>
    </xf>
    <xf numFmtId="176" fontId="5" fillId="0" borderId="0" xfId="21" applyNumberFormat="1" applyFont="1" applyFill="1" applyBorder="1">
      <alignment/>
      <protection/>
    </xf>
    <xf numFmtId="211" fontId="5" fillId="0" borderId="0" xfId="21" applyNumberFormat="1" applyFont="1" applyFill="1" applyBorder="1">
      <alignment/>
      <protection/>
    </xf>
    <xf numFmtId="196" fontId="5" fillId="0" borderId="0" xfId="21" applyNumberFormat="1" applyFont="1" applyFill="1" applyBorder="1">
      <alignment/>
      <protection/>
    </xf>
    <xf numFmtId="176" fontId="5" fillId="0" borderId="4" xfId="21" applyNumberFormat="1" applyFont="1" applyBorder="1">
      <alignment/>
      <protection/>
    </xf>
    <xf numFmtId="211" fontId="5" fillId="0" borderId="4" xfId="21" applyNumberFormat="1" applyFont="1" applyBorder="1">
      <alignment/>
      <protection/>
    </xf>
    <xf numFmtId="196" fontId="5" fillId="0" borderId="4" xfId="21" applyNumberFormat="1" applyFont="1" applyBorder="1">
      <alignment/>
      <protection/>
    </xf>
    <xf numFmtId="176" fontId="4" fillId="2" borderId="0" xfId="21" applyNumberFormat="1" applyFill="1">
      <alignment/>
      <protection/>
    </xf>
    <xf numFmtId="176" fontId="4" fillId="0" borderId="6" xfId="21" applyNumberFormat="1" applyFont="1" applyFill="1" applyBorder="1" applyAlignment="1">
      <alignment horizontal="distributed"/>
      <protection/>
    </xf>
    <xf numFmtId="176" fontId="4" fillId="0" borderId="6" xfId="21" applyNumberFormat="1" applyFont="1" applyFill="1" applyBorder="1" applyAlignment="1">
      <alignment horizontal="center"/>
      <protection/>
    </xf>
    <xf numFmtId="41" fontId="5" fillId="0" borderId="0" xfId="21" applyNumberFormat="1" applyFont="1" applyFill="1" applyBorder="1" applyAlignment="1">
      <alignment horizontal="right"/>
      <protection/>
    </xf>
    <xf numFmtId="176" fontId="4" fillId="0" borderId="9" xfId="21" applyNumberFormat="1" applyFill="1" applyBorder="1" applyAlignment="1">
      <alignment horizontal="center"/>
      <protection/>
    </xf>
    <xf numFmtId="176" fontId="5" fillId="0" borderId="4" xfId="21" applyNumberFormat="1" applyFont="1" applyFill="1" applyBorder="1">
      <alignment/>
      <protection/>
    </xf>
    <xf numFmtId="211" fontId="5" fillId="0" borderId="4" xfId="21" applyNumberFormat="1" applyFont="1" applyFill="1" applyBorder="1">
      <alignment/>
      <protection/>
    </xf>
    <xf numFmtId="196" fontId="5" fillId="0" borderId="4" xfId="21" applyNumberFormat="1" applyFont="1" applyFill="1" applyBorder="1">
      <alignment/>
      <protection/>
    </xf>
    <xf numFmtId="196" fontId="5" fillId="0" borderId="0" xfId="21" applyNumberFormat="1" applyFont="1" applyFill="1" applyBorder="1" applyAlignment="1">
      <alignment horizontal="right"/>
      <protection/>
    </xf>
    <xf numFmtId="211" fontId="5" fillId="0" borderId="0" xfId="21" applyNumberFormat="1" applyFont="1" applyFill="1" applyBorder="1" applyAlignment="1">
      <alignment horizontal="right"/>
      <protection/>
    </xf>
    <xf numFmtId="176" fontId="4" fillId="0" borderId="9" xfId="21" applyNumberFormat="1" applyFont="1" applyFill="1" applyBorder="1" applyAlignment="1">
      <alignment horizontal="distributed"/>
      <protection/>
    </xf>
    <xf numFmtId="176" fontId="4" fillId="0" borderId="6" xfId="21" applyNumberFormat="1" applyFont="1" applyFill="1" applyBorder="1" applyAlignment="1" applyProtection="1">
      <alignment horizontal="distributed"/>
      <protection/>
    </xf>
    <xf numFmtId="176" fontId="4" fillId="0" borderId="6" xfId="21" applyNumberFormat="1" applyFill="1" applyBorder="1" applyAlignment="1">
      <alignment horizontal="distributed"/>
      <protection/>
    </xf>
    <xf numFmtId="176" fontId="4" fillId="0" borderId="5" xfId="21" applyNumberFormat="1" applyFont="1" applyFill="1" applyBorder="1" applyAlignment="1" applyProtection="1">
      <alignment horizontal="distributed"/>
      <protection/>
    </xf>
    <xf numFmtId="176" fontId="5" fillId="0" borderId="11" xfId="21" applyNumberFormat="1" applyFont="1" applyBorder="1" applyAlignment="1" applyProtection="1">
      <alignment horizontal="center" vertical="center" wrapText="1"/>
      <protection/>
    </xf>
    <xf numFmtId="176" fontId="5" fillId="0" borderId="12" xfId="21" applyNumberFormat="1" applyFont="1" applyBorder="1" applyAlignment="1" applyProtection="1">
      <alignment horizontal="center" vertical="center" wrapText="1"/>
      <protection/>
    </xf>
    <xf numFmtId="176" fontId="5" fillId="0" borderId="0" xfId="21" applyNumberFormat="1" applyFont="1" applyBorder="1" applyAlignment="1" applyProtection="1">
      <alignment horizontal="center" vertical="center" wrapText="1"/>
      <protection/>
    </xf>
    <xf numFmtId="176" fontId="5" fillId="0" borderId="10" xfId="21" applyNumberFormat="1" applyFont="1" applyBorder="1" applyAlignment="1" applyProtection="1">
      <alignment horizontal="center" vertical="center" wrapText="1"/>
      <protection/>
    </xf>
    <xf numFmtId="176" fontId="5" fillId="0" borderId="4" xfId="21" applyNumberFormat="1" applyFont="1" applyBorder="1" applyAlignment="1" applyProtection="1">
      <alignment horizontal="center" vertical="center" wrapText="1"/>
      <protection/>
    </xf>
    <xf numFmtId="176" fontId="5" fillId="0" borderId="8" xfId="21" applyNumberFormat="1" applyFont="1" applyBorder="1" applyAlignment="1" applyProtection="1">
      <alignment horizontal="center" vertical="center" wrapText="1"/>
      <protection/>
    </xf>
    <xf numFmtId="176" fontId="7" fillId="0" borderId="0" xfId="21" applyNumberFormat="1" applyFont="1" applyAlignment="1">
      <alignment horizontal="center"/>
      <protection/>
    </xf>
    <xf numFmtId="176" fontId="7" fillId="0" borderId="0" xfId="21" applyNumberFormat="1" applyFont="1" applyBorder="1" applyAlignment="1">
      <alignment horizontal="center"/>
      <protection/>
    </xf>
    <xf numFmtId="176" fontId="4" fillId="0" borderId="13" xfId="21" applyNumberFormat="1" applyFont="1" applyBorder="1" applyAlignment="1">
      <alignment horizontal="center" vertical="center" textRotation="255"/>
      <protection/>
    </xf>
    <xf numFmtId="176" fontId="4" fillId="0" borderId="10" xfId="21" applyNumberFormat="1" applyBorder="1" applyAlignment="1">
      <alignment horizontal="center" vertical="center" textRotation="255"/>
      <protection/>
    </xf>
    <xf numFmtId="176" fontId="4" fillId="0" borderId="8" xfId="21" applyNumberFormat="1" applyBorder="1" applyAlignment="1">
      <alignment horizontal="center" vertical="center" textRotation="255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6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28"/>
  <sheetViews>
    <sheetView tabSelected="1" view="pageBreakPreview" zoomScaleNormal="120" zoomScaleSheetLayoutView="100" workbookViewId="0" topLeftCell="A13">
      <selection activeCell="E3" sqref="E3"/>
    </sheetView>
  </sheetViews>
  <sheetFormatPr defaultColWidth="8.66015625" defaultRowHeight="18"/>
  <cols>
    <col min="1" max="1" width="2.5" style="26" customWidth="1"/>
    <col min="2" max="2" width="11" style="26" customWidth="1"/>
    <col min="3" max="3" width="6.08203125" style="26" customWidth="1"/>
    <col min="4" max="4" width="4.08203125" style="26" customWidth="1"/>
    <col min="5" max="5" width="8.58203125" style="26" customWidth="1"/>
    <col min="6" max="6" width="9.66015625" style="36" customWidth="1"/>
    <col min="7" max="7" width="10.83203125" style="26" customWidth="1"/>
    <col min="8" max="8" width="5.5" style="26" customWidth="1"/>
    <col min="9" max="9" width="4.5" style="26" customWidth="1"/>
    <col min="10" max="10" width="6.83203125" style="26" customWidth="1"/>
    <col min="11" max="16384" width="6.41015625" style="26" customWidth="1"/>
  </cols>
  <sheetData>
    <row r="1" spans="1:10" s="5" customFormat="1" ht="15.75" customHeight="1">
      <c r="A1" s="1" t="s">
        <v>38</v>
      </c>
      <c r="B1" s="2"/>
      <c r="C1" s="3"/>
      <c r="D1" s="3"/>
      <c r="E1" s="3"/>
      <c r="F1" s="4"/>
      <c r="G1" s="3"/>
      <c r="H1" s="3"/>
      <c r="I1" s="3"/>
      <c r="J1" s="3"/>
    </row>
    <row r="2" spans="1:10" s="5" customFormat="1" ht="12" customHeight="1" thickBot="1">
      <c r="A2" s="6"/>
      <c r="B2" s="7"/>
      <c r="C2" s="6"/>
      <c r="D2" s="6"/>
      <c r="E2" s="6"/>
      <c r="F2" s="8"/>
      <c r="G2" s="6"/>
      <c r="H2" s="6"/>
      <c r="I2" s="9"/>
      <c r="J2" s="6"/>
    </row>
    <row r="3" spans="1:10" s="17" customFormat="1" ht="14.25" customHeight="1" thickTop="1">
      <c r="A3" s="67" t="s">
        <v>41</v>
      </c>
      <c r="B3" s="68"/>
      <c r="C3" s="10"/>
      <c r="D3" s="11" t="s">
        <v>42</v>
      </c>
      <c r="E3" s="12"/>
      <c r="F3" s="13"/>
      <c r="G3" s="11"/>
      <c r="H3" s="14" t="s">
        <v>0</v>
      </c>
      <c r="I3" s="15" t="s">
        <v>1</v>
      </c>
      <c r="J3" s="16"/>
    </row>
    <row r="4" spans="1:10" s="17" customFormat="1" ht="14.25" customHeight="1">
      <c r="A4" s="69"/>
      <c r="B4" s="70"/>
      <c r="C4" s="10" t="s">
        <v>2</v>
      </c>
      <c r="D4" s="18" t="s">
        <v>3</v>
      </c>
      <c r="E4" s="18" t="s">
        <v>4</v>
      </c>
      <c r="F4" s="19" t="s">
        <v>36</v>
      </c>
      <c r="G4" s="18" t="s">
        <v>37</v>
      </c>
      <c r="H4" s="20" t="s">
        <v>5</v>
      </c>
      <c r="I4" s="10" t="s">
        <v>6</v>
      </c>
      <c r="J4" s="21" t="s">
        <v>5</v>
      </c>
    </row>
    <row r="5" spans="1:10" ht="14.25" customHeight="1">
      <c r="A5" s="71"/>
      <c r="B5" s="72"/>
      <c r="C5" s="22"/>
      <c r="D5" s="23" t="s">
        <v>7</v>
      </c>
      <c r="E5" s="23" t="s">
        <v>8</v>
      </c>
      <c r="F5" s="24" t="s">
        <v>35</v>
      </c>
      <c r="G5" s="23" t="s">
        <v>9</v>
      </c>
      <c r="H5" s="23" t="s">
        <v>9</v>
      </c>
      <c r="I5" s="24" t="s">
        <v>35</v>
      </c>
      <c r="J5" s="25" t="s">
        <v>9</v>
      </c>
    </row>
    <row r="6" spans="1:10" ht="14.25" customHeight="1">
      <c r="A6" s="27"/>
      <c r="B6" s="27"/>
      <c r="C6" s="28"/>
      <c r="D6" s="29"/>
      <c r="E6" s="29"/>
      <c r="F6" s="30"/>
      <c r="G6" s="29"/>
      <c r="H6" s="29"/>
      <c r="I6" s="29"/>
      <c r="J6" s="29"/>
    </row>
    <row r="7" spans="1:10" s="31" customFormat="1" ht="18" customHeight="1">
      <c r="A7" s="73" t="s">
        <v>40</v>
      </c>
      <c r="B7" s="74"/>
      <c r="C7" s="32" t="s">
        <v>31</v>
      </c>
      <c r="D7" s="40">
        <f>D14+D23+D26</f>
        <v>390</v>
      </c>
      <c r="E7" s="41">
        <f>E14+E23+E26</f>
        <v>75124</v>
      </c>
      <c r="F7" s="42">
        <f>F14+F23+F26</f>
        <v>1480922.5</v>
      </c>
      <c r="G7" s="40">
        <f>G14+G23+G26</f>
        <v>2722578665</v>
      </c>
      <c r="H7" s="40">
        <f>G7/F7</f>
        <v>1838.434263102897</v>
      </c>
      <c r="I7" s="40">
        <f>F7/E7*10</f>
        <v>197.13041105372452</v>
      </c>
      <c r="J7" s="40">
        <f>I7*H7</f>
        <v>362411.3019807252</v>
      </c>
    </row>
    <row r="8" spans="1:10" s="31" customFormat="1" ht="18" customHeight="1">
      <c r="A8" s="33"/>
      <c r="B8" s="33"/>
      <c r="C8" s="37"/>
      <c r="D8" s="43"/>
      <c r="E8" s="44"/>
      <c r="F8" s="45"/>
      <c r="G8" s="43"/>
      <c r="H8" s="43"/>
      <c r="I8" s="43"/>
      <c r="J8" s="43"/>
    </row>
    <row r="9" spans="1:10" s="53" customFormat="1" ht="24.75" customHeight="1">
      <c r="A9" s="75" t="s">
        <v>23</v>
      </c>
      <c r="B9" s="64" t="s">
        <v>18</v>
      </c>
      <c r="C9" s="55" t="s">
        <v>24</v>
      </c>
      <c r="D9" s="47">
        <v>91</v>
      </c>
      <c r="E9" s="48">
        <v>23933</v>
      </c>
      <c r="F9" s="49">
        <v>472857.5</v>
      </c>
      <c r="G9" s="47">
        <v>866962430</v>
      </c>
      <c r="H9" s="47">
        <v>1833</v>
      </c>
      <c r="I9" s="47">
        <v>198</v>
      </c>
      <c r="J9" s="47">
        <v>362246</v>
      </c>
    </row>
    <row r="10" spans="1:10" s="53" customFormat="1" ht="24.75" customHeight="1">
      <c r="A10" s="76"/>
      <c r="B10" s="65" t="s">
        <v>19</v>
      </c>
      <c r="C10" s="39" t="s">
        <v>11</v>
      </c>
      <c r="D10" s="46" t="s">
        <v>30</v>
      </c>
      <c r="E10" s="56" t="s">
        <v>29</v>
      </c>
      <c r="F10" s="46" t="s">
        <v>29</v>
      </c>
      <c r="G10" s="46" t="s">
        <v>29</v>
      </c>
      <c r="H10" s="46" t="s">
        <v>29</v>
      </c>
      <c r="I10" s="46" t="s">
        <v>29</v>
      </c>
      <c r="J10" s="46" t="s">
        <v>29</v>
      </c>
    </row>
    <row r="11" spans="1:10" s="53" customFormat="1" ht="24.75" customHeight="1">
      <c r="A11" s="76"/>
      <c r="B11" s="65" t="s">
        <v>20</v>
      </c>
      <c r="C11" s="39" t="s">
        <v>11</v>
      </c>
      <c r="D11" s="47">
        <v>8</v>
      </c>
      <c r="E11" s="48">
        <v>760</v>
      </c>
      <c r="F11" s="49">
        <v>13787</v>
      </c>
      <c r="G11" s="47">
        <v>22528790</v>
      </c>
      <c r="H11" s="47">
        <v>1634</v>
      </c>
      <c r="I11" s="47">
        <v>181</v>
      </c>
      <c r="J11" s="47">
        <v>296431</v>
      </c>
    </row>
    <row r="12" spans="1:10" s="53" customFormat="1" ht="24.75" customHeight="1">
      <c r="A12" s="76"/>
      <c r="B12" s="54" t="s">
        <v>26</v>
      </c>
      <c r="C12" s="39" t="s">
        <v>11</v>
      </c>
      <c r="D12" s="46" t="s">
        <v>29</v>
      </c>
      <c r="E12" s="56" t="s">
        <v>29</v>
      </c>
      <c r="F12" s="46" t="s">
        <v>29</v>
      </c>
      <c r="G12" s="46" t="s">
        <v>29</v>
      </c>
      <c r="H12" s="46" t="s">
        <v>29</v>
      </c>
      <c r="I12" s="46" t="s">
        <v>29</v>
      </c>
      <c r="J12" s="46" t="s">
        <v>29</v>
      </c>
    </row>
    <row r="13" spans="1:10" s="53" customFormat="1" ht="24.75" customHeight="1">
      <c r="A13" s="76"/>
      <c r="B13" s="64" t="s">
        <v>27</v>
      </c>
      <c r="C13" s="39" t="s">
        <v>11</v>
      </c>
      <c r="D13" s="47">
        <v>43</v>
      </c>
      <c r="E13" s="48">
        <v>6675</v>
      </c>
      <c r="F13" s="49">
        <v>141853</v>
      </c>
      <c r="G13" s="47">
        <v>258591260</v>
      </c>
      <c r="H13" s="47">
        <v>1823</v>
      </c>
      <c r="I13" s="47">
        <v>213</v>
      </c>
      <c r="J13" s="47">
        <v>387403</v>
      </c>
    </row>
    <row r="14" spans="1:10" ht="28.5" customHeight="1">
      <c r="A14" s="76"/>
      <c r="B14" s="54" t="s">
        <v>22</v>
      </c>
      <c r="C14" s="57"/>
      <c r="D14" s="58">
        <f>SUM(D9:D13)+1+1</f>
        <v>144</v>
      </c>
      <c r="E14" s="59">
        <f>SUM(E9:E13)+70+75</f>
        <v>31513</v>
      </c>
      <c r="F14" s="60">
        <f>SUM(F9:F13)+1010.5+1584</f>
        <v>631092</v>
      </c>
      <c r="G14" s="58">
        <f>SUM(G9:G13)+1928645+2756635</f>
        <v>1152767760</v>
      </c>
      <c r="H14" s="58">
        <v>1827</v>
      </c>
      <c r="I14" s="58">
        <v>200</v>
      </c>
      <c r="J14" s="58">
        <v>365807</v>
      </c>
    </row>
    <row r="15" spans="1:10" s="53" customFormat="1" ht="24.75" customHeight="1">
      <c r="A15" s="75" t="s">
        <v>33</v>
      </c>
      <c r="B15" s="66" t="s">
        <v>10</v>
      </c>
      <c r="C15" s="55" t="s">
        <v>24</v>
      </c>
      <c r="D15" s="47">
        <v>36</v>
      </c>
      <c r="E15" s="48">
        <v>7243</v>
      </c>
      <c r="F15" s="49">
        <v>139268.5</v>
      </c>
      <c r="G15" s="47">
        <v>262382430</v>
      </c>
      <c r="H15" s="47">
        <v>1884</v>
      </c>
      <c r="I15" s="47">
        <v>192</v>
      </c>
      <c r="J15" s="47">
        <v>362257</v>
      </c>
    </row>
    <row r="16" spans="1:10" s="53" customFormat="1" ht="24.75" customHeight="1">
      <c r="A16" s="76"/>
      <c r="B16" s="64" t="s">
        <v>12</v>
      </c>
      <c r="C16" s="39" t="s">
        <v>11</v>
      </c>
      <c r="D16" s="47">
        <v>4</v>
      </c>
      <c r="E16" s="48">
        <v>400</v>
      </c>
      <c r="F16" s="49">
        <v>7142</v>
      </c>
      <c r="G16" s="47">
        <v>11372395</v>
      </c>
      <c r="H16" s="47">
        <v>1592</v>
      </c>
      <c r="I16" s="47">
        <v>179</v>
      </c>
      <c r="J16" s="47">
        <v>284310</v>
      </c>
    </row>
    <row r="17" spans="1:10" s="53" customFormat="1" ht="24.75" customHeight="1">
      <c r="A17" s="76"/>
      <c r="B17" s="64" t="s">
        <v>13</v>
      </c>
      <c r="C17" s="39" t="s">
        <v>11</v>
      </c>
      <c r="D17" s="46">
        <v>7</v>
      </c>
      <c r="E17" s="62">
        <v>591</v>
      </c>
      <c r="F17" s="61">
        <v>11321.5</v>
      </c>
      <c r="G17" s="46">
        <v>20983955</v>
      </c>
      <c r="H17" s="46">
        <v>1853</v>
      </c>
      <c r="I17" s="46">
        <v>192</v>
      </c>
      <c r="J17" s="46">
        <v>355058</v>
      </c>
    </row>
    <row r="18" spans="1:10" s="53" customFormat="1" ht="24.75" customHeight="1">
      <c r="A18" s="76"/>
      <c r="B18" s="64" t="s">
        <v>14</v>
      </c>
      <c r="C18" s="39" t="s">
        <v>11</v>
      </c>
      <c r="D18" s="47">
        <v>5</v>
      </c>
      <c r="E18" s="48">
        <v>740</v>
      </c>
      <c r="F18" s="49">
        <v>10972.5</v>
      </c>
      <c r="G18" s="47">
        <v>18951395</v>
      </c>
      <c r="H18" s="47">
        <v>1727</v>
      </c>
      <c r="I18" s="47">
        <v>148</v>
      </c>
      <c r="J18" s="47">
        <v>256100</v>
      </c>
    </row>
    <row r="19" spans="1:10" s="53" customFormat="1" ht="24.75" customHeight="1">
      <c r="A19" s="76"/>
      <c r="B19" s="64" t="s">
        <v>39</v>
      </c>
      <c r="C19" s="39" t="s">
        <v>11</v>
      </c>
      <c r="D19" s="47">
        <v>36</v>
      </c>
      <c r="E19" s="48">
        <v>3456</v>
      </c>
      <c r="F19" s="49">
        <v>70576.5</v>
      </c>
      <c r="G19" s="47">
        <v>131699420</v>
      </c>
      <c r="H19" s="47">
        <v>1866</v>
      </c>
      <c r="I19" s="47">
        <v>204</v>
      </c>
      <c r="J19" s="47">
        <v>381075</v>
      </c>
    </row>
    <row r="20" spans="1:10" s="53" customFormat="1" ht="24.75" customHeight="1">
      <c r="A20" s="76"/>
      <c r="B20" s="64" t="s">
        <v>15</v>
      </c>
      <c r="C20" s="39" t="s">
        <v>11</v>
      </c>
      <c r="D20" s="47">
        <v>6</v>
      </c>
      <c r="E20" s="48">
        <v>1930</v>
      </c>
      <c r="F20" s="49">
        <v>34145.5</v>
      </c>
      <c r="G20" s="47">
        <v>65489090</v>
      </c>
      <c r="H20" s="47">
        <v>1918</v>
      </c>
      <c r="I20" s="47">
        <v>177</v>
      </c>
      <c r="J20" s="47">
        <v>339322</v>
      </c>
    </row>
    <row r="21" spans="1:10" s="53" customFormat="1" ht="24.75" customHeight="1">
      <c r="A21" s="76"/>
      <c r="B21" s="64" t="s">
        <v>16</v>
      </c>
      <c r="C21" s="39" t="s">
        <v>11</v>
      </c>
      <c r="D21" s="47">
        <v>5</v>
      </c>
      <c r="E21" s="48">
        <v>545</v>
      </c>
      <c r="F21" s="49">
        <v>10055</v>
      </c>
      <c r="G21" s="47">
        <v>16948740</v>
      </c>
      <c r="H21" s="47">
        <v>1686</v>
      </c>
      <c r="I21" s="47">
        <v>184</v>
      </c>
      <c r="J21" s="47">
        <v>310986</v>
      </c>
    </row>
    <row r="22" spans="1:10" s="53" customFormat="1" ht="24.75" customHeight="1">
      <c r="A22" s="76"/>
      <c r="B22" s="64" t="s">
        <v>17</v>
      </c>
      <c r="C22" s="39" t="s">
        <v>11</v>
      </c>
      <c r="D22" s="47">
        <v>24</v>
      </c>
      <c r="E22" s="48">
        <v>5250</v>
      </c>
      <c r="F22" s="49">
        <v>94097</v>
      </c>
      <c r="G22" s="47">
        <v>169053595</v>
      </c>
      <c r="H22" s="47">
        <v>1797</v>
      </c>
      <c r="I22" s="47">
        <v>179</v>
      </c>
      <c r="J22" s="47">
        <v>322007</v>
      </c>
    </row>
    <row r="23" spans="1:10" ht="28.5" customHeight="1">
      <c r="A23" s="77"/>
      <c r="B23" s="63" t="s">
        <v>22</v>
      </c>
      <c r="C23" s="57"/>
      <c r="D23" s="58">
        <f>SUM(D15:D22)</f>
        <v>123</v>
      </c>
      <c r="E23" s="59">
        <f>SUM(E15:E22)</f>
        <v>20155</v>
      </c>
      <c r="F23" s="60">
        <f>SUM(F15:F22)</f>
        <v>377578.5</v>
      </c>
      <c r="G23" s="58">
        <f>SUM(G15:G22)</f>
        <v>696881020</v>
      </c>
      <c r="H23" s="58">
        <v>1846</v>
      </c>
      <c r="I23" s="58">
        <v>187</v>
      </c>
      <c r="J23" s="58">
        <v>345761</v>
      </c>
    </row>
    <row r="24" spans="1:10" s="53" customFormat="1" ht="24.75" customHeight="1">
      <c r="A24" s="75" t="s">
        <v>34</v>
      </c>
      <c r="B24" s="64" t="s">
        <v>21</v>
      </c>
      <c r="C24" s="55" t="s">
        <v>24</v>
      </c>
      <c r="D24" s="47">
        <v>18</v>
      </c>
      <c r="E24" s="48">
        <v>2080</v>
      </c>
      <c r="F24" s="49">
        <v>41859</v>
      </c>
      <c r="G24" s="47">
        <v>81330135</v>
      </c>
      <c r="H24" s="47">
        <v>1943</v>
      </c>
      <c r="I24" s="47">
        <v>201</v>
      </c>
      <c r="J24" s="47">
        <v>391010</v>
      </c>
    </row>
    <row r="25" spans="1:10" s="53" customFormat="1" ht="24.75" customHeight="1">
      <c r="A25" s="76"/>
      <c r="B25" s="54" t="s">
        <v>28</v>
      </c>
      <c r="C25" s="39" t="s">
        <v>11</v>
      </c>
      <c r="D25" s="47">
        <v>105</v>
      </c>
      <c r="E25" s="48">
        <v>21376</v>
      </c>
      <c r="F25" s="49">
        <v>430393</v>
      </c>
      <c r="G25" s="47">
        <v>791599750</v>
      </c>
      <c r="H25" s="47">
        <v>1839</v>
      </c>
      <c r="I25" s="47">
        <v>201</v>
      </c>
      <c r="J25" s="47">
        <v>370322</v>
      </c>
    </row>
    <row r="26" spans="1:10" ht="28.5" customHeight="1">
      <c r="A26" s="77"/>
      <c r="B26" s="38" t="s">
        <v>22</v>
      </c>
      <c r="C26" s="34"/>
      <c r="D26" s="50">
        <f>SUM(D24:D25)</f>
        <v>123</v>
      </c>
      <c r="E26" s="51">
        <f>SUM(E24:E25)</f>
        <v>23456</v>
      </c>
      <c r="F26" s="52">
        <f>SUM(F24:F25)</f>
        <v>472252</v>
      </c>
      <c r="G26" s="50">
        <f>SUM(G24:G25)</f>
        <v>872929885</v>
      </c>
      <c r="H26" s="50">
        <v>1848</v>
      </c>
      <c r="I26" s="50">
        <v>201</v>
      </c>
      <c r="J26" s="50">
        <v>372156</v>
      </c>
    </row>
    <row r="27" ht="21" customHeight="1">
      <c r="A27" s="35" t="s">
        <v>25</v>
      </c>
    </row>
    <row r="28" ht="21" customHeight="1">
      <c r="B28" s="5" t="s">
        <v>32</v>
      </c>
    </row>
  </sheetData>
  <mergeCells count="5">
    <mergeCell ref="A3:B5"/>
    <mergeCell ref="A7:B7"/>
    <mergeCell ref="A24:A26"/>
    <mergeCell ref="A9:A14"/>
    <mergeCell ref="A15:A23"/>
  </mergeCells>
  <printOptions horizontalCentered="1" verticalCentered="1"/>
  <pageMargins left="0.3937007874015748" right="0.3937007874015748" top="0.3937007874015748" bottom="2.94" header="0.31496062992125984" footer="0.82677165354330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2006-03-06T09:37:05Z</cp:lastPrinted>
  <dcterms:created xsi:type="dcterms:W3CDTF">2002-02-01T06:25:17Z</dcterms:created>
  <dcterms:modified xsi:type="dcterms:W3CDTF">2007-04-18T10:29:24Z</dcterms:modified>
  <cp:category/>
  <cp:version/>
  <cp:contentType/>
  <cp:contentStatus/>
</cp:coreProperties>
</file>