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4" sheetId="1" r:id="rId1"/>
  </sheets>
  <definedNames>
    <definedName name="_10.電気_ガスおよび水道">#REF!</definedName>
    <definedName name="_60．農__作__物ー1">#REF!</definedName>
    <definedName name="\P">#REF!</definedName>
    <definedName name="_xlnm.Print_Area" localSheetId="0">'104'!$A$1:$R$69</definedName>
  </definedNames>
  <calcPr fullCalcOnLoad="1"/>
</workbook>
</file>

<file path=xl/comments1.xml><?xml version="1.0" encoding="utf-8"?>
<comments xmlns="http://schemas.openxmlformats.org/spreadsheetml/2006/main">
  <authors>
    <author>統計情報課</author>
  </authors>
  <commentList>
    <comment ref="U7" authorId="0">
      <text>
        <r>
          <rPr>
            <b/>
            <sz val="9"/>
            <rFont val="ＭＳ Ｐゴシック"/>
            <family val="3"/>
          </rPr>
          <t>１２－１～１２－３
の帳票と一致するか</t>
        </r>
        <r>
          <rPr>
            <sz val="9"/>
            <rFont val="ＭＳ Ｐゴシック"/>
            <family val="3"/>
          </rPr>
          <t xml:space="preserve">
（事業所数、従業者数層系、出荷額、付加価値額）</t>
        </r>
      </text>
    </comment>
  </commentList>
</comments>
</file>

<file path=xl/sharedStrings.xml><?xml version="1.0" encoding="utf-8"?>
<sst xmlns="http://schemas.openxmlformats.org/spreadsheetml/2006/main" count="823" uniqueCount="139">
  <si>
    <t xml:space="preserve">  (単位  所､ 人､ 百万円)</t>
  </si>
  <si>
    <t>4    人    ～    9    人</t>
  </si>
  <si>
    <t>10    人    ～    19    人</t>
  </si>
  <si>
    <t>20    人    ～    29    人</t>
  </si>
  <si>
    <t>標示</t>
  </si>
  <si>
    <t>産業分類</t>
  </si>
  <si>
    <t>事業所数</t>
  </si>
  <si>
    <t>従業者数</t>
  </si>
  <si>
    <t>原 材 料</t>
  </si>
  <si>
    <t>製 造 品</t>
  </si>
  <si>
    <t>使用額等</t>
  </si>
  <si>
    <t>出荷額等</t>
  </si>
  <si>
    <t>番号</t>
  </si>
  <si>
    <t>総      数</t>
  </si>
  <si>
    <t>総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</si>
  <si>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</si>
  <si>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</si>
  <si>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</si>
  <si>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</si>
  <si>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</si>
  <si>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</si>
  <si>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</si>
  <si>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</si>
  <si>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</si>
  <si>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</si>
  <si>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</si>
  <si>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</si>
  <si>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</si>
  <si>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</si>
  <si>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</si>
  <si>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</si>
  <si>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</si>
  <si>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</si>
  <si>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</si>
  <si>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</si>
  <si>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</si>
  <si>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30    人    ～    49    人</t>
  </si>
  <si>
    <t>50    人    ～    99    人</t>
  </si>
  <si>
    <t>100    人    ～    199    人</t>
  </si>
  <si>
    <t>200    人     以     上</t>
  </si>
  <si>
    <t>資料:県統計調査課「大分県の工業」</t>
  </si>
  <si>
    <t>09 食   料   品</t>
  </si>
  <si>
    <r>
      <t>0</t>
    </r>
    <r>
      <rPr>
        <sz val="10"/>
        <rFont val="ＭＳ 明朝"/>
        <family val="1"/>
      </rPr>
      <t>9</t>
    </r>
  </si>
  <si>
    <t>10 飲料・たばこ</t>
  </si>
  <si>
    <r>
      <t>1</t>
    </r>
    <r>
      <rPr>
        <sz val="10"/>
        <rFont val="ＭＳ 明朝"/>
        <family val="1"/>
      </rPr>
      <t>0</t>
    </r>
  </si>
  <si>
    <t>11 繊        維</t>
  </si>
  <si>
    <r>
      <t>1</t>
    </r>
    <r>
      <rPr>
        <sz val="10"/>
        <rFont val="ＭＳ 明朝"/>
        <family val="1"/>
      </rPr>
      <t>1</t>
    </r>
  </si>
  <si>
    <t>12 衣        服</t>
  </si>
  <si>
    <r>
      <t>1</t>
    </r>
    <r>
      <rPr>
        <sz val="10"/>
        <rFont val="ＭＳ 明朝"/>
        <family val="1"/>
      </rPr>
      <t>2</t>
    </r>
  </si>
  <si>
    <t>13 木        材</t>
  </si>
  <si>
    <r>
      <t>1</t>
    </r>
    <r>
      <rPr>
        <sz val="10"/>
        <rFont val="ＭＳ 明朝"/>
        <family val="1"/>
      </rPr>
      <t>3</t>
    </r>
  </si>
  <si>
    <t>14 家        具</t>
  </si>
  <si>
    <r>
      <t>1</t>
    </r>
    <r>
      <rPr>
        <sz val="10"/>
        <rFont val="ＭＳ 明朝"/>
        <family val="1"/>
      </rPr>
      <t>4</t>
    </r>
  </si>
  <si>
    <t>15 パルプ ・ 紙</t>
  </si>
  <si>
    <r>
      <t>1</t>
    </r>
    <r>
      <rPr>
        <sz val="10"/>
        <rFont val="ＭＳ 明朝"/>
        <family val="1"/>
      </rPr>
      <t>5</t>
    </r>
  </si>
  <si>
    <t>16 印        刷</t>
  </si>
  <si>
    <r>
      <t>1</t>
    </r>
    <r>
      <rPr>
        <sz val="10"/>
        <rFont val="ＭＳ 明朝"/>
        <family val="1"/>
      </rPr>
      <t>6</t>
    </r>
  </si>
  <si>
    <t>17 化        学</t>
  </si>
  <si>
    <r>
      <t>1</t>
    </r>
    <r>
      <rPr>
        <sz val="10"/>
        <rFont val="ＭＳ 明朝"/>
        <family val="1"/>
      </rPr>
      <t>7</t>
    </r>
  </si>
  <si>
    <t>18 石油 ・ 石炭</t>
  </si>
  <si>
    <r>
      <t>1</t>
    </r>
    <r>
      <rPr>
        <sz val="10"/>
        <rFont val="ＭＳ 明朝"/>
        <family val="1"/>
      </rPr>
      <t>8</t>
    </r>
  </si>
  <si>
    <t>19 プラスチック</t>
  </si>
  <si>
    <r>
      <t>1</t>
    </r>
    <r>
      <rPr>
        <sz val="10"/>
        <rFont val="ＭＳ 明朝"/>
        <family val="1"/>
      </rPr>
      <t>9</t>
    </r>
  </si>
  <si>
    <t>20 ゴ ム  製 品</t>
  </si>
  <si>
    <r>
      <t>2</t>
    </r>
    <r>
      <rPr>
        <sz val="10"/>
        <rFont val="ＭＳ 明朝"/>
        <family val="1"/>
      </rPr>
      <t>0</t>
    </r>
  </si>
  <si>
    <t>21 な め し  革</t>
  </si>
  <si>
    <r>
      <t>2</t>
    </r>
    <r>
      <rPr>
        <sz val="10"/>
        <rFont val="ＭＳ 明朝"/>
        <family val="1"/>
      </rPr>
      <t>1</t>
    </r>
  </si>
  <si>
    <t>22 窯 業・土 石</t>
  </si>
  <si>
    <r>
      <t>2</t>
    </r>
    <r>
      <rPr>
        <sz val="10"/>
        <rFont val="ＭＳ 明朝"/>
        <family val="1"/>
      </rPr>
      <t>2</t>
    </r>
  </si>
  <si>
    <t>23 鉄        鋼</t>
  </si>
  <si>
    <r>
      <t>2</t>
    </r>
    <r>
      <rPr>
        <sz val="10"/>
        <rFont val="ＭＳ 明朝"/>
        <family val="1"/>
      </rPr>
      <t>3</t>
    </r>
  </si>
  <si>
    <t>24 非 鉄  金 属</t>
  </si>
  <si>
    <r>
      <t>2</t>
    </r>
    <r>
      <rPr>
        <sz val="10"/>
        <rFont val="ＭＳ 明朝"/>
        <family val="1"/>
      </rPr>
      <t>4</t>
    </r>
  </si>
  <si>
    <t>25 金 属  製 品</t>
  </si>
  <si>
    <r>
      <t>2</t>
    </r>
    <r>
      <rPr>
        <sz val="10"/>
        <rFont val="ＭＳ 明朝"/>
        <family val="1"/>
      </rPr>
      <t>5</t>
    </r>
  </si>
  <si>
    <t>26 一 般  機 械</t>
  </si>
  <si>
    <r>
      <t>2</t>
    </r>
    <r>
      <rPr>
        <sz val="10"/>
        <rFont val="ＭＳ 明朝"/>
        <family val="1"/>
      </rPr>
      <t>6</t>
    </r>
  </si>
  <si>
    <t>27 電 気  機 器</t>
  </si>
  <si>
    <r>
      <t>2</t>
    </r>
    <r>
      <rPr>
        <sz val="10"/>
        <rFont val="ＭＳ 明朝"/>
        <family val="1"/>
      </rPr>
      <t>7</t>
    </r>
  </si>
  <si>
    <r>
      <t>2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情 報  通 信</t>
    </r>
  </si>
  <si>
    <r>
      <t>2</t>
    </r>
    <r>
      <rPr>
        <sz val="10"/>
        <rFont val="ＭＳ 明朝"/>
        <family val="1"/>
      </rPr>
      <t>8</t>
    </r>
  </si>
  <si>
    <r>
      <t>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 電 子  部 品</t>
    </r>
  </si>
  <si>
    <r>
      <t>2</t>
    </r>
    <r>
      <rPr>
        <sz val="10"/>
        <rFont val="ＭＳ 明朝"/>
        <family val="1"/>
      </rPr>
      <t>9</t>
    </r>
  </si>
  <si>
    <t>30 輸 送  機 器</t>
  </si>
  <si>
    <r>
      <t>3</t>
    </r>
    <r>
      <rPr>
        <sz val="10"/>
        <rFont val="ＭＳ 明朝"/>
        <family val="1"/>
      </rPr>
      <t>0</t>
    </r>
  </si>
  <si>
    <t>31 精 密  機 器</t>
  </si>
  <si>
    <r>
      <t>3</t>
    </r>
    <r>
      <rPr>
        <sz val="10"/>
        <rFont val="ＭＳ 明朝"/>
        <family val="1"/>
      </rPr>
      <t>1</t>
    </r>
  </si>
  <si>
    <t>32 その他 製 品</t>
  </si>
  <si>
    <r>
      <t>3</t>
    </r>
    <r>
      <rPr>
        <sz val="10"/>
        <rFont val="ＭＳ 明朝"/>
        <family val="1"/>
      </rPr>
      <t>2</t>
    </r>
  </si>
  <si>
    <t>09</t>
  </si>
  <si>
    <t>10</t>
  </si>
  <si>
    <t>11</t>
  </si>
  <si>
    <t>総         数</t>
  </si>
  <si>
    <t>X</t>
  </si>
  <si>
    <t xml:space="preserve">    総    数</t>
  </si>
  <si>
    <t xml:space="preserve">     4 ～   9</t>
  </si>
  <si>
    <t xml:space="preserve">    10 ～  19</t>
  </si>
  <si>
    <t xml:space="preserve">    20 ～  29</t>
  </si>
  <si>
    <t xml:space="preserve">    30 ～  49</t>
  </si>
  <si>
    <t xml:space="preserve">    50 ～  99</t>
  </si>
  <si>
    <t xml:space="preserve">   100 ～ 199</t>
  </si>
  <si>
    <t xml:space="preserve">   200 ～ 299</t>
  </si>
  <si>
    <t xml:space="preserve">   300 ～ 499</t>
  </si>
  <si>
    <t xml:space="preserve">   500人以上</t>
  </si>
  <si>
    <t>28　情 報 通 信</t>
  </si>
  <si>
    <t>29　電 子 部 品</t>
  </si>
  <si>
    <t xml:space="preserve">10 飲料･たばこ </t>
  </si>
  <si>
    <t>11  繊     維</t>
  </si>
  <si>
    <t>12  衣     服</t>
  </si>
  <si>
    <t>13  木    材</t>
  </si>
  <si>
    <t>14 家     具</t>
  </si>
  <si>
    <t>15 パルプ・紙</t>
  </si>
  <si>
    <t>16 印     刷</t>
  </si>
  <si>
    <t>17  化     学</t>
  </si>
  <si>
    <t>18 石油･石炭</t>
  </si>
  <si>
    <t>19 プラスチック</t>
  </si>
  <si>
    <t>20 ゴム製品</t>
  </si>
  <si>
    <t>21 なめし革</t>
  </si>
  <si>
    <t>22 窯業･土石</t>
  </si>
  <si>
    <t>23 鉄     鋼</t>
  </si>
  <si>
    <t>24 非 鉄 金 属</t>
  </si>
  <si>
    <t>25 金 属 製 品</t>
  </si>
  <si>
    <t>26 一 般 機 械</t>
  </si>
  <si>
    <t>27 電 気 機 器</t>
  </si>
  <si>
    <t>30 輸 送 機 器</t>
  </si>
  <si>
    <t>31 精 密 機 器</t>
  </si>
  <si>
    <t>32 その他製品</t>
  </si>
  <si>
    <t>Ｘ</t>
  </si>
  <si>
    <t>事業所数</t>
  </si>
  <si>
    <t>従業者数</t>
  </si>
  <si>
    <t>原材料使用額</t>
  </si>
  <si>
    <t>製造品出荷額等</t>
  </si>
  <si>
    <t>09  食 料 品</t>
  </si>
  <si>
    <t>万円</t>
  </si>
  <si>
    <t>百万円</t>
  </si>
  <si>
    <t>原材料使用額等</t>
  </si>
  <si>
    <r>
      <t>平成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>年</t>
    </r>
  </si>
  <si>
    <t>　　　　　　　　　　　　　産業別、規模別事業所数、従業者数、原材料　　　 　　　   使用額等および製造品出荷額等（従業員４人以上の事業所）（続き）</t>
  </si>
  <si>
    <t>　　104. 産業別､規模別事業所数､従業者数､原材料                  使用額等および製造品出荷額等(従業者4人以上の事業所)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</si>
</sst>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  <numFmt numFmtId="198" formatCode="#,##0_ ;[Red]\-#,##0\ 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color indexed="10"/>
      <name val="ＭＳ 明朝"/>
      <family val="1"/>
    </font>
    <font>
      <b/>
      <sz val="8"/>
      <name val="ＭＳ 明朝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121">
    <xf numFmtId="0" fontId="0" fillId="0" borderId="0" xfId="0" applyAlignment="1">
      <alignment/>
    </xf>
    <xf numFmtId="176" fontId="6" fillId="0" borderId="0" xfId="20" applyNumberFormat="1" applyFont="1" applyFill="1" applyAlignment="1" applyProtection="1">
      <alignment horizontal="centerContinuous"/>
      <protection/>
    </xf>
    <xf numFmtId="38" fontId="0" fillId="0" borderId="0" xfId="16" applyFont="1" applyFill="1" applyAlignment="1" applyProtection="1">
      <alignment horizontal="centerContinuous"/>
      <protection/>
    </xf>
    <xf numFmtId="38" fontId="0" fillId="0" borderId="0" xfId="16" applyFont="1" applyFill="1" applyAlignment="1">
      <alignment horizontal="centerContinuous"/>
    </xf>
    <xf numFmtId="176" fontId="6" fillId="0" borderId="0" xfId="20" applyNumberFormat="1" applyFont="1" applyFill="1" applyAlignment="1">
      <alignment horizontal="centerContinuous"/>
      <protection/>
    </xf>
    <xf numFmtId="0" fontId="4" fillId="0" borderId="0" xfId="21">
      <alignment/>
      <protection/>
    </xf>
    <xf numFmtId="176" fontId="0" fillId="0" borderId="1" xfId="20" applyNumberFormat="1" applyFont="1" applyFill="1" applyBorder="1" applyAlignment="1" applyProtection="1">
      <alignment horizontal="left"/>
      <protection/>
    </xf>
    <xf numFmtId="38" fontId="0" fillId="0" borderId="1" xfId="16" applyFont="1" applyFill="1" applyBorder="1" applyAlignment="1">
      <alignment/>
    </xf>
    <xf numFmtId="176" fontId="0" fillId="0" borderId="1" xfId="20" applyNumberFormat="1" applyFont="1" applyFill="1" applyBorder="1" applyAlignment="1">
      <alignment horizontal="right"/>
      <protection/>
    </xf>
    <xf numFmtId="176" fontId="7" fillId="0" borderId="0" xfId="20" applyNumberFormat="1" applyFont="1" applyFill="1" applyBorder="1" applyAlignment="1">
      <alignment vertical="center"/>
      <protection/>
    </xf>
    <xf numFmtId="38" fontId="7" fillId="0" borderId="2" xfId="16" applyFont="1" applyFill="1" applyBorder="1" applyAlignment="1" quotePrefix="1">
      <alignment horizontal="centerContinuous" vertical="center"/>
    </xf>
    <xf numFmtId="38" fontId="7" fillId="0" borderId="3" xfId="16" applyFont="1" applyFill="1" applyBorder="1" applyAlignment="1" applyProtection="1">
      <alignment horizontal="centerContinuous" vertical="center"/>
      <protection/>
    </xf>
    <xf numFmtId="38" fontId="7" fillId="0" borderId="3" xfId="16" applyFont="1" applyFill="1" applyBorder="1" applyAlignment="1">
      <alignment horizontal="centerContinuous" vertical="center"/>
    </xf>
    <xf numFmtId="176" fontId="7" fillId="0" borderId="4" xfId="20" applyNumberFormat="1" applyFont="1" applyFill="1" applyBorder="1" applyAlignment="1">
      <alignment horizontal="center" vertical="center"/>
      <protection/>
    </xf>
    <xf numFmtId="176" fontId="7" fillId="0" borderId="0" xfId="20" applyNumberFormat="1" applyFont="1" applyFill="1" applyBorder="1" applyAlignment="1" applyProtection="1">
      <alignment horizontal="center" vertical="center"/>
      <protection/>
    </xf>
    <xf numFmtId="38" fontId="7" fillId="0" borderId="4" xfId="16" applyFont="1" applyFill="1" applyBorder="1" applyAlignment="1" applyProtection="1">
      <alignment horizontal="center" vertical="center"/>
      <protection/>
    </xf>
    <xf numFmtId="38" fontId="7" fillId="0" borderId="5" xfId="16" applyFont="1" applyFill="1" applyBorder="1" applyAlignment="1" applyProtection="1">
      <alignment horizontal="center" vertical="center"/>
      <protection/>
    </xf>
    <xf numFmtId="176" fontId="7" fillId="0" borderId="3" xfId="20" applyNumberFormat="1" applyFont="1" applyFill="1" applyBorder="1" applyAlignment="1">
      <alignment vertical="center"/>
      <protection/>
    </xf>
    <xf numFmtId="176" fontId="7" fillId="0" borderId="2" xfId="20" applyNumberFormat="1" applyFont="1" applyFill="1" applyBorder="1" applyAlignment="1">
      <alignment horizontal="center" vertical="center"/>
      <protection/>
    </xf>
    <xf numFmtId="176" fontId="8" fillId="0" borderId="0" xfId="20" applyNumberFormat="1" applyFont="1" applyFill="1" applyAlignment="1" applyProtection="1">
      <alignment horizontal="center"/>
      <protection/>
    </xf>
    <xf numFmtId="176" fontId="8" fillId="0" borderId="0" xfId="20" applyNumberFormat="1" applyFont="1" applyFill="1" applyBorder="1" applyAlignment="1">
      <alignment horizontal="center"/>
      <protection/>
    </xf>
    <xf numFmtId="176" fontId="0" fillId="0" borderId="0" xfId="20" applyNumberFormat="1" applyFont="1" applyFill="1" applyAlignment="1" applyProtection="1">
      <alignment horizontal="center"/>
      <protection/>
    </xf>
    <xf numFmtId="176" fontId="0" fillId="0" borderId="0" xfId="20" applyNumberFormat="1" applyFont="1" applyFill="1" applyBorder="1" applyAlignment="1" quotePrefix="1">
      <alignment horizontal="center"/>
      <protection/>
    </xf>
    <xf numFmtId="0" fontId="0" fillId="0" borderId="0" xfId="20" applyFont="1" applyFill="1" applyAlignment="1" applyProtection="1">
      <alignment horizontal="center"/>
      <protection/>
    </xf>
    <xf numFmtId="176" fontId="0" fillId="0" borderId="3" xfId="20" applyNumberFormat="1" applyFont="1" applyFill="1" applyBorder="1" applyAlignment="1" applyProtection="1">
      <alignment horizontal="center"/>
      <protection/>
    </xf>
    <xf numFmtId="176" fontId="6" fillId="0" borderId="0" xfId="20" applyNumberFormat="1" applyFont="1" applyFill="1">
      <alignment/>
      <protection/>
    </xf>
    <xf numFmtId="38" fontId="0" fillId="0" borderId="0" xfId="16" applyFont="1" applyFill="1" applyAlignment="1">
      <alignment/>
    </xf>
    <xf numFmtId="176" fontId="0" fillId="0" borderId="0" xfId="20" applyNumberFormat="1" applyFont="1" applyFill="1">
      <alignment/>
      <protection/>
    </xf>
    <xf numFmtId="176" fontId="0" fillId="0" borderId="1" xfId="20" applyNumberFormat="1" applyFont="1" applyFill="1" applyBorder="1">
      <alignment/>
      <protection/>
    </xf>
    <xf numFmtId="38" fontId="7" fillId="0" borderId="2" xfId="16" applyFont="1" applyFill="1" applyBorder="1" applyAlignment="1" applyProtection="1">
      <alignment horizontal="center" vertical="center"/>
      <protection/>
    </xf>
    <xf numFmtId="38" fontId="7" fillId="0" borderId="6" xfId="16" applyFont="1" applyFill="1" applyBorder="1" applyAlignment="1" applyProtection="1">
      <alignment horizontal="center" vertical="center"/>
      <protection/>
    </xf>
    <xf numFmtId="38" fontId="4" fillId="0" borderId="0" xfId="16" applyAlignment="1">
      <alignment/>
    </xf>
    <xf numFmtId="41" fontId="0" fillId="0" borderId="0" xfId="0" applyNumberFormat="1" applyFill="1" applyBorder="1" applyAlignment="1">
      <alignment horizontal="right"/>
    </xf>
    <xf numFmtId="41" fontId="0" fillId="0" borderId="3" xfId="0" applyNumberFormat="1" applyFill="1" applyBorder="1" applyAlignment="1">
      <alignment horizontal="right"/>
    </xf>
    <xf numFmtId="41" fontId="0" fillId="0" borderId="7" xfId="0" applyNumberFormat="1" applyFill="1" applyBorder="1" applyAlignment="1">
      <alignment horizontal="right"/>
    </xf>
    <xf numFmtId="41" fontId="0" fillId="0" borderId="8" xfId="0" applyNumberFormat="1" applyFill="1" applyBorder="1" applyAlignment="1">
      <alignment horizontal="right"/>
    </xf>
    <xf numFmtId="41" fontId="0" fillId="0" borderId="4" xfId="0" applyNumberFormat="1" applyFill="1" applyBorder="1" applyAlignment="1">
      <alignment horizontal="right"/>
    </xf>
    <xf numFmtId="49" fontId="0" fillId="0" borderId="0" xfId="20" applyNumberFormat="1" applyFont="1" applyFill="1" applyBorder="1" applyAlignment="1">
      <alignment horizontal="center"/>
      <protection/>
    </xf>
    <xf numFmtId="41" fontId="0" fillId="0" borderId="2" xfId="0" applyNumberFormat="1" applyFill="1" applyBorder="1" applyAlignment="1">
      <alignment horizontal="right"/>
    </xf>
    <xf numFmtId="41" fontId="8" fillId="0" borderId="9" xfId="0" applyNumberFormat="1" applyFont="1" applyFill="1" applyBorder="1" applyAlignment="1">
      <alignment horizontal="right"/>
    </xf>
    <xf numFmtId="41" fontId="8" fillId="0" borderId="10" xfId="0" applyNumberFormat="1" applyFont="1" applyFill="1" applyBorder="1" applyAlignment="1">
      <alignment horizontal="right"/>
    </xf>
    <xf numFmtId="41" fontId="8" fillId="0" borderId="11" xfId="0" applyNumberFormat="1" applyFont="1" applyFill="1" applyBorder="1" applyAlignment="1">
      <alignment horizontal="right"/>
    </xf>
    <xf numFmtId="49" fontId="0" fillId="0" borderId="0" xfId="20" applyNumberFormat="1" applyFont="1" applyFill="1" applyBorder="1" applyAlignment="1" quotePrefix="1">
      <alignment horizontal="center"/>
      <protection/>
    </xf>
    <xf numFmtId="49" fontId="0" fillId="0" borderId="3" xfId="20" applyNumberFormat="1" applyFont="1" applyFill="1" applyBorder="1" applyAlignment="1" quotePrefix="1">
      <alignment horizontal="center"/>
      <protection/>
    </xf>
    <xf numFmtId="38" fontId="7" fillId="0" borderId="12" xfId="16" applyFont="1" applyFill="1" applyBorder="1" applyAlignment="1" quotePrefix="1">
      <alignment horizontal="centerContinuous" vertical="center"/>
    </xf>
    <xf numFmtId="0" fontId="4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7" xfId="0" applyFont="1" applyFill="1" applyBorder="1" applyAlignment="1" applyProtection="1">
      <alignment horizontal="right"/>
      <protection/>
    </xf>
    <xf numFmtId="41" fontId="0" fillId="0" borderId="0" xfId="16" applyNumberFormat="1" applyFont="1" applyAlignment="1">
      <alignment horizontal="right"/>
    </xf>
    <xf numFmtId="41" fontId="0" fillId="2" borderId="0" xfId="16" applyNumberFormat="1" applyFont="1" applyFill="1" applyAlignment="1">
      <alignment horizontal="right"/>
    </xf>
    <xf numFmtId="41" fontId="0" fillId="3" borderId="0" xfId="0" applyNumberFormat="1" applyFont="1" applyFill="1" applyAlignment="1" applyProtection="1">
      <alignment horizontal="right"/>
      <protection/>
    </xf>
    <xf numFmtId="41" fontId="0" fillId="3" borderId="0" xfId="16" applyNumberFormat="1" applyFont="1" applyFill="1" applyAlignment="1">
      <alignment horizontal="right"/>
    </xf>
    <xf numFmtId="41" fontId="0" fillId="0" borderId="5" xfId="0" applyNumberFormat="1" applyFont="1" applyFill="1" applyBorder="1" applyAlignment="1" applyProtection="1">
      <alignment horizontal="right"/>
      <protection/>
    </xf>
    <xf numFmtId="41" fontId="0" fillId="0" borderId="5" xfId="16" applyNumberFormat="1" applyFont="1" applyBorder="1" applyAlignment="1">
      <alignment horizontal="right"/>
    </xf>
    <xf numFmtId="41" fontId="0" fillId="0" borderId="13" xfId="0" applyNumberFormat="1" applyFont="1" applyFill="1" applyBorder="1" applyAlignment="1" applyProtection="1">
      <alignment horizontal="right"/>
      <protection/>
    </xf>
    <xf numFmtId="41" fontId="0" fillId="0" borderId="13" xfId="16" applyNumberFormat="1" applyFont="1" applyBorder="1" applyAlignment="1">
      <alignment horizontal="right"/>
    </xf>
    <xf numFmtId="41" fontId="0" fillId="0" borderId="6" xfId="0" applyNumberFormat="1" applyFont="1" applyFill="1" applyBorder="1" applyAlignment="1" applyProtection="1">
      <alignment horizontal="right"/>
      <protection/>
    </xf>
    <xf numFmtId="41" fontId="0" fillId="0" borderId="6" xfId="16" applyNumberFormat="1" applyFont="1" applyBorder="1" applyAlignment="1">
      <alignment horizontal="right"/>
    </xf>
    <xf numFmtId="41" fontId="0" fillId="4" borderId="0" xfId="0" applyNumberFormat="1" applyFont="1" applyFill="1" applyBorder="1" applyAlignment="1" applyProtection="1">
      <alignment horizontal="right"/>
      <protection/>
    </xf>
    <xf numFmtId="41" fontId="0" fillId="4" borderId="0" xfId="16" applyNumberFormat="1" applyFont="1" applyFill="1" applyAlignment="1">
      <alignment horizontal="right"/>
    </xf>
    <xf numFmtId="0" fontId="0" fillId="0" borderId="7" xfId="0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16" applyNumberFormat="1" applyFont="1" applyFill="1" applyAlignment="1">
      <alignment horizontal="right"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2" borderId="0" xfId="0" applyNumberFormat="1" applyFont="1" applyFill="1" applyAlignment="1" applyProtection="1">
      <alignment horizontal="right"/>
      <protection/>
    </xf>
    <xf numFmtId="41" fontId="1" fillId="4" borderId="0" xfId="16" applyNumberFormat="1" applyFont="1" applyFill="1" applyAlignment="1">
      <alignment horizontal="right"/>
    </xf>
    <xf numFmtId="41" fontId="0" fillId="3" borderId="0" xfId="0" applyNumberFormat="1" applyFont="1" applyFill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1" fontId="0" fillId="0" borderId="0" xfId="16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1" fontId="0" fillId="0" borderId="0" xfId="16" applyNumberFormat="1" applyFont="1" applyFill="1" applyAlignment="1" applyProtection="1">
      <alignment horizontal="right"/>
      <protection/>
    </xf>
    <xf numFmtId="41" fontId="0" fillId="2" borderId="0" xfId="16" applyNumberFormat="1" applyFont="1" applyFill="1" applyAlignment="1" applyProtection="1">
      <alignment horizontal="right"/>
      <protection/>
    </xf>
    <xf numFmtId="41" fontId="0" fillId="3" borderId="0" xfId="16" applyNumberFormat="1" applyFont="1" applyFill="1" applyAlignment="1" applyProtection="1">
      <alignment horizontal="right"/>
      <protection/>
    </xf>
    <xf numFmtId="41" fontId="0" fillId="0" borderId="5" xfId="16" applyNumberFormat="1" applyFont="1" applyFill="1" applyBorder="1" applyAlignment="1" applyProtection="1">
      <alignment horizontal="right"/>
      <protection/>
    </xf>
    <xf numFmtId="41" fontId="0" fillId="0" borderId="13" xfId="16" applyNumberFormat="1" applyFont="1" applyFill="1" applyBorder="1" applyAlignment="1" applyProtection="1">
      <alignment horizontal="right"/>
      <protection/>
    </xf>
    <xf numFmtId="41" fontId="0" fillId="0" borderId="6" xfId="16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41" fontId="0" fillId="0" borderId="13" xfId="0" applyNumberFormat="1" applyFont="1" applyFill="1" applyBorder="1" applyAlignment="1">
      <alignment horizontal="right"/>
    </xf>
    <xf numFmtId="41" fontId="0" fillId="2" borderId="0" xfId="0" applyNumberFormat="1" applyFont="1" applyFill="1" applyAlignment="1">
      <alignment horizontal="right"/>
    </xf>
    <xf numFmtId="41" fontId="0" fillId="0" borderId="5" xfId="0" applyNumberFormat="1" applyFont="1" applyFill="1" applyBorder="1" applyAlignment="1">
      <alignment horizontal="right"/>
    </xf>
    <xf numFmtId="41" fontId="0" fillId="0" borderId="5" xfId="16" applyNumberFormat="1" applyFont="1" applyFill="1" applyBorder="1" applyAlignment="1">
      <alignment horizontal="right"/>
    </xf>
    <xf numFmtId="41" fontId="0" fillId="0" borderId="13" xfId="16" applyNumberFormat="1" applyFont="1" applyFill="1" applyBorder="1" applyAlignment="1">
      <alignment horizontal="right"/>
    </xf>
    <xf numFmtId="41" fontId="0" fillId="0" borderId="6" xfId="0" applyNumberFormat="1" applyFont="1" applyFill="1" applyBorder="1" applyAlignment="1">
      <alignment horizontal="right"/>
    </xf>
    <xf numFmtId="41" fontId="0" fillId="0" borderId="6" xfId="16" applyNumberFormat="1" applyFont="1" applyFill="1" applyBorder="1" applyAlignment="1">
      <alignment horizontal="right"/>
    </xf>
    <xf numFmtId="37" fontId="0" fillId="5" borderId="0" xfId="0" applyNumberFormat="1" applyFont="1" applyFill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right"/>
      <protection/>
    </xf>
    <xf numFmtId="0" fontId="0" fillId="6" borderId="7" xfId="0" applyFont="1" applyFill="1" applyBorder="1" applyAlignment="1" applyProtection="1">
      <alignment horizontal="right"/>
      <protection/>
    </xf>
    <xf numFmtId="43" fontId="4" fillId="0" borderId="0" xfId="21" applyNumberFormat="1">
      <alignment/>
      <protection/>
    </xf>
    <xf numFmtId="198" fontId="0" fillId="0" borderId="0" xfId="21" applyNumberFormat="1" applyFont="1">
      <alignment/>
      <protection/>
    </xf>
    <xf numFmtId="0" fontId="0" fillId="0" borderId="0" xfId="21" applyFont="1" applyAlignment="1">
      <alignment horizontal="right"/>
      <protection/>
    </xf>
    <xf numFmtId="41" fontId="0" fillId="0" borderId="0" xfId="16" applyNumberFormat="1" applyFont="1" applyBorder="1" applyAlignment="1">
      <alignment horizontal="right"/>
    </xf>
    <xf numFmtId="198" fontId="0" fillId="0" borderId="0" xfId="21" applyNumberFormat="1" applyFont="1" applyBorder="1">
      <alignment/>
      <protection/>
    </xf>
    <xf numFmtId="0" fontId="4" fillId="6" borderId="0" xfId="21" applyFill="1">
      <alignment/>
      <protection/>
    </xf>
    <xf numFmtId="0" fontId="0" fillId="6" borderId="7" xfId="0" applyFont="1" applyFill="1" applyBorder="1" applyAlignment="1">
      <alignment horizontal="right"/>
    </xf>
    <xf numFmtId="0" fontId="0" fillId="7" borderId="0" xfId="21" applyFont="1" applyFill="1">
      <alignment/>
      <protection/>
    </xf>
    <xf numFmtId="0" fontId="0" fillId="8" borderId="0" xfId="21" applyFont="1" applyFill="1">
      <alignment/>
      <protection/>
    </xf>
    <xf numFmtId="198" fontId="0" fillId="2" borderId="0" xfId="21" applyNumberFormat="1" applyFont="1" applyFill="1">
      <alignment/>
      <protection/>
    </xf>
    <xf numFmtId="41" fontId="0" fillId="0" borderId="0" xfId="0" applyNumberFormat="1" applyFont="1" applyFill="1" applyAlignment="1" applyProtection="1">
      <alignment horizontal="right"/>
      <protection/>
    </xf>
    <xf numFmtId="41" fontId="0" fillId="0" borderId="4" xfId="0" applyNumberFormat="1" applyFont="1" applyFill="1" applyBorder="1" applyAlignment="1" applyProtection="1">
      <alignment horizontal="right"/>
      <protection/>
    </xf>
    <xf numFmtId="41" fontId="0" fillId="3" borderId="3" xfId="0" applyNumberFormat="1" applyFont="1" applyFill="1" applyBorder="1" applyAlignment="1" applyProtection="1">
      <alignment horizontal="right"/>
      <protection/>
    </xf>
    <xf numFmtId="41" fontId="0" fillId="0" borderId="6" xfId="0" applyNumberFormat="1" applyFill="1" applyBorder="1" applyAlignment="1">
      <alignment horizontal="right"/>
    </xf>
    <xf numFmtId="41" fontId="12" fillId="0" borderId="0" xfId="0" applyNumberFormat="1" applyFont="1" applyFill="1" applyBorder="1" applyAlignment="1">
      <alignment horizontal="right"/>
    </xf>
    <xf numFmtId="0" fontId="0" fillId="0" borderId="8" xfId="0" applyFont="1" applyFill="1" applyBorder="1" applyAlignment="1" applyProtection="1">
      <alignment horizontal="right"/>
      <protection/>
    </xf>
    <xf numFmtId="198" fontId="0" fillId="0" borderId="3" xfId="21" applyNumberFormat="1" applyFont="1" applyBorder="1">
      <alignment/>
      <protection/>
    </xf>
    <xf numFmtId="41" fontId="0" fillId="0" borderId="3" xfId="16" applyNumberFormat="1" applyFont="1" applyBorder="1" applyAlignment="1">
      <alignment horizontal="right"/>
    </xf>
    <xf numFmtId="198" fontId="12" fillId="0" borderId="0" xfId="21" applyNumberFormat="1" applyFont="1">
      <alignment/>
      <protection/>
    </xf>
    <xf numFmtId="49" fontId="0" fillId="0" borderId="4" xfId="20" applyNumberFormat="1" applyFont="1" applyFill="1" applyBorder="1" applyAlignment="1">
      <alignment horizontal="center"/>
      <protection/>
    </xf>
    <xf numFmtId="49" fontId="0" fillId="0" borderId="2" xfId="20" applyNumberFormat="1" applyFont="1" applyFill="1" applyBorder="1" applyAlignment="1">
      <alignment horizontal="center"/>
      <protection/>
    </xf>
    <xf numFmtId="0" fontId="4" fillId="0" borderId="0" xfId="21" applyFill="1">
      <alignment/>
      <protection/>
    </xf>
    <xf numFmtId="198" fontId="0" fillId="0" borderId="0" xfId="21" applyNumberFormat="1" applyFont="1" applyFill="1">
      <alignment/>
      <protection/>
    </xf>
    <xf numFmtId="198" fontId="0" fillId="0" borderId="3" xfId="21" applyNumberFormat="1" applyFont="1" applyFill="1" applyBorder="1">
      <alignment/>
      <protection/>
    </xf>
    <xf numFmtId="0" fontId="0" fillId="0" borderId="0" xfId="21" applyFont="1" applyFill="1">
      <alignment/>
      <protection/>
    </xf>
    <xf numFmtId="38" fontId="4" fillId="0" borderId="0" xfId="16" applyFill="1" applyAlignment="1">
      <alignment/>
    </xf>
    <xf numFmtId="41" fontId="1" fillId="0" borderId="0" xfId="16" applyNumberFormat="1" applyFont="1" applyFill="1" applyAlignment="1">
      <alignment horizontal="right"/>
    </xf>
    <xf numFmtId="38" fontId="7" fillId="0" borderId="12" xfId="16" applyFont="1" applyFill="1" applyBorder="1" applyAlignment="1" applyProtection="1">
      <alignment horizontal="center" vertical="center"/>
      <protection/>
    </xf>
    <xf numFmtId="38" fontId="7" fillId="0" borderId="14" xfId="16" applyFont="1" applyFill="1" applyBorder="1" applyAlignment="1" applyProtection="1">
      <alignment horizontal="center" vertical="center"/>
      <protection/>
    </xf>
    <xf numFmtId="38" fontId="7" fillId="0" borderId="15" xfId="16" applyFont="1" applyFill="1" applyBorder="1" applyAlignment="1" applyProtection="1">
      <alignment horizontal="center" vertical="center"/>
      <protection/>
    </xf>
    <xf numFmtId="38" fontId="7" fillId="0" borderId="5" xfId="16" applyFont="1" applyFill="1" applyBorder="1" applyAlignment="1" applyProtection="1">
      <alignment horizontal="center" vertical="center"/>
      <protection/>
    </xf>
    <xf numFmtId="38" fontId="7" fillId="0" borderId="6" xfId="16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鉱工業99-109" xfId="20"/>
    <cellStyle name="標準_10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0"/>
  <sheetViews>
    <sheetView tabSelected="1" view="pageBreakPreview" zoomScale="75" zoomScaleNormal="75" zoomScaleSheetLayoutView="75" workbookViewId="0" topLeftCell="A1">
      <selection activeCell="C38" sqref="C38:C39"/>
    </sheetView>
  </sheetViews>
  <sheetFormatPr defaultColWidth="9.00390625" defaultRowHeight="12.75"/>
  <cols>
    <col min="1" max="1" width="17.375" style="5" customWidth="1"/>
    <col min="2" max="17" width="11.75390625" style="31" customWidth="1"/>
    <col min="18" max="18" width="6.125" style="5" customWidth="1"/>
    <col min="19" max="19" width="10.25390625" style="5" customWidth="1"/>
    <col min="20" max="20" width="3.25390625" style="5" customWidth="1"/>
    <col min="21" max="21" width="11.375" style="5" customWidth="1"/>
    <col min="22" max="22" width="11.25390625" style="5" customWidth="1"/>
    <col min="23" max="23" width="11.875" style="5" customWidth="1"/>
    <col min="24" max="24" width="16.625" style="5" customWidth="1"/>
    <col min="25" max="25" width="19.00390625" style="5" customWidth="1"/>
    <col min="26" max="26" width="9.25390625" style="5" customWidth="1"/>
    <col min="27" max="27" width="17.625" style="5" customWidth="1"/>
    <col min="28" max="28" width="17.375" style="5" customWidth="1"/>
    <col min="29" max="16384" width="10.25390625" style="5" customWidth="1"/>
  </cols>
  <sheetData>
    <row r="1" spans="1:18" ht="18">
      <c r="A1" s="1" t="s">
        <v>138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27" ht="14.25" thickBo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136</v>
      </c>
      <c r="AA2" s="89"/>
    </row>
    <row r="3" spans="1:27" ht="14.25" thickTop="1">
      <c r="A3" s="9"/>
      <c r="B3" s="116" t="s">
        <v>92</v>
      </c>
      <c r="C3" s="117"/>
      <c r="D3" s="117"/>
      <c r="E3" s="118"/>
      <c r="F3" s="10" t="s">
        <v>1</v>
      </c>
      <c r="G3" s="11"/>
      <c r="H3" s="12"/>
      <c r="I3" s="12"/>
      <c r="J3" s="44" t="s">
        <v>2</v>
      </c>
      <c r="K3" s="11"/>
      <c r="L3" s="12"/>
      <c r="M3" s="12"/>
      <c r="N3" s="10" t="s">
        <v>3</v>
      </c>
      <c r="O3" s="11"/>
      <c r="P3" s="12"/>
      <c r="Q3" s="12"/>
      <c r="R3" s="13" t="s">
        <v>4</v>
      </c>
      <c r="AA3" s="45"/>
    </row>
    <row r="4" spans="1:28" ht="13.5">
      <c r="A4" s="14" t="s">
        <v>5</v>
      </c>
      <c r="B4" s="119" t="s">
        <v>6</v>
      </c>
      <c r="C4" s="119" t="s">
        <v>7</v>
      </c>
      <c r="D4" s="15" t="s">
        <v>8</v>
      </c>
      <c r="E4" s="15" t="s">
        <v>9</v>
      </c>
      <c r="F4" s="119" t="s">
        <v>6</v>
      </c>
      <c r="G4" s="119" t="s">
        <v>7</v>
      </c>
      <c r="H4" s="15" t="s">
        <v>8</v>
      </c>
      <c r="I4" s="15" t="s">
        <v>9</v>
      </c>
      <c r="J4" s="119" t="s">
        <v>6</v>
      </c>
      <c r="K4" s="119" t="s">
        <v>7</v>
      </c>
      <c r="L4" s="15" t="s">
        <v>8</v>
      </c>
      <c r="M4" s="15" t="s">
        <v>9</v>
      </c>
      <c r="N4" s="119" t="s">
        <v>6</v>
      </c>
      <c r="O4" s="119" t="s">
        <v>7</v>
      </c>
      <c r="P4" s="15" t="s">
        <v>8</v>
      </c>
      <c r="Q4" s="15" t="s">
        <v>9</v>
      </c>
      <c r="R4" s="13"/>
      <c r="U4" s="46"/>
      <c r="V4" s="46" t="s">
        <v>128</v>
      </c>
      <c r="W4" s="46" t="s">
        <v>129</v>
      </c>
      <c r="X4" s="97" t="s">
        <v>135</v>
      </c>
      <c r="Y4" s="96" t="s">
        <v>131</v>
      </c>
      <c r="Z4" s="46"/>
      <c r="AA4" s="46" t="s">
        <v>130</v>
      </c>
      <c r="AB4" s="46" t="s">
        <v>131</v>
      </c>
    </row>
    <row r="5" spans="1:28" ht="13.5">
      <c r="A5" s="17"/>
      <c r="B5" s="120"/>
      <c r="C5" s="120"/>
      <c r="D5" s="15" t="s">
        <v>10</v>
      </c>
      <c r="E5" s="15" t="s">
        <v>11</v>
      </c>
      <c r="F5" s="120"/>
      <c r="G5" s="120"/>
      <c r="H5" s="15" t="s">
        <v>10</v>
      </c>
      <c r="I5" s="15" t="s">
        <v>11</v>
      </c>
      <c r="J5" s="120"/>
      <c r="K5" s="120"/>
      <c r="L5" s="15" t="s">
        <v>10</v>
      </c>
      <c r="M5" s="15" t="s">
        <v>11</v>
      </c>
      <c r="N5" s="120"/>
      <c r="O5" s="120"/>
      <c r="P5" s="15" t="s">
        <v>10</v>
      </c>
      <c r="Q5" s="15" t="s">
        <v>11</v>
      </c>
      <c r="R5" s="18" t="s">
        <v>12</v>
      </c>
      <c r="U5" s="46"/>
      <c r="V5" s="46"/>
      <c r="W5" s="46"/>
      <c r="X5" s="91" t="s">
        <v>134</v>
      </c>
      <c r="Y5" s="91" t="s">
        <v>134</v>
      </c>
      <c r="Z5" s="91"/>
      <c r="AA5" s="91" t="s">
        <v>133</v>
      </c>
      <c r="AB5" s="91" t="s">
        <v>133</v>
      </c>
    </row>
    <row r="6" spans="1:28" s="110" customFormat="1" ht="13.5">
      <c r="A6" s="19" t="s">
        <v>13</v>
      </c>
      <c r="B6" s="39">
        <f>SUM(B8:B31)</f>
        <v>1919</v>
      </c>
      <c r="C6" s="40">
        <f>SUM(C8:C31)</f>
        <v>66312</v>
      </c>
      <c r="D6" s="40">
        <v>1864435</v>
      </c>
      <c r="E6" s="40">
        <v>3364944</v>
      </c>
      <c r="F6" s="40">
        <f>SUM(F8:F31)</f>
        <v>803</v>
      </c>
      <c r="G6" s="40">
        <f>SUM(G8:G31)</f>
        <v>4908</v>
      </c>
      <c r="H6" s="40">
        <v>34348</v>
      </c>
      <c r="I6" s="40">
        <v>69247</v>
      </c>
      <c r="J6" s="40">
        <f>SUM(J8:J31)</f>
        <v>473</v>
      </c>
      <c r="K6" s="40">
        <f>SUM(K8:K31)</f>
        <v>6390</v>
      </c>
      <c r="L6" s="40">
        <v>44239</v>
      </c>
      <c r="M6" s="40">
        <v>86219</v>
      </c>
      <c r="N6" s="40">
        <f>SUM(N8:N31)</f>
        <v>224</v>
      </c>
      <c r="O6" s="40">
        <f>SUM(O8:O31)</f>
        <v>5466</v>
      </c>
      <c r="P6" s="40">
        <v>38757</v>
      </c>
      <c r="Q6" s="41">
        <v>80691</v>
      </c>
      <c r="R6" s="20" t="s">
        <v>14</v>
      </c>
      <c r="U6" s="47" t="s">
        <v>94</v>
      </c>
      <c r="V6" s="64">
        <v>1919</v>
      </c>
      <c r="W6" s="64">
        <v>66312</v>
      </c>
      <c r="X6" s="111">
        <f>(ROUND(AA6,-2))/100</f>
        <v>1864435</v>
      </c>
      <c r="Y6" s="111">
        <f>(ROUND(AB6,-2))/100</f>
        <v>3364944</v>
      </c>
      <c r="Z6" s="111"/>
      <c r="AA6" s="63">
        <f>186443546</f>
        <v>186443546</v>
      </c>
      <c r="AB6" s="63">
        <v>336494396</v>
      </c>
    </row>
    <row r="7" spans="1:28" s="110" customFormat="1" ht="13.5">
      <c r="A7" s="21"/>
      <c r="B7" s="36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4"/>
      <c r="R7" s="22"/>
      <c r="U7" s="47" t="s">
        <v>95</v>
      </c>
      <c r="V7" s="64">
        <v>803</v>
      </c>
      <c r="W7" s="99">
        <v>4908</v>
      </c>
      <c r="X7" s="111">
        <f>(ROUND(AA7,-2))/100</f>
        <v>34348</v>
      </c>
      <c r="Y7" s="111">
        <f aca="true" t="shared" si="0" ref="Y7:Y15">(ROUND(AB7,-2))/100</f>
        <v>69247</v>
      </c>
      <c r="Z7" s="111"/>
      <c r="AA7" s="63">
        <v>3434769</v>
      </c>
      <c r="AB7" s="63">
        <v>6924736</v>
      </c>
    </row>
    <row r="8" spans="1:28" s="110" customFormat="1" ht="13.5">
      <c r="A8" s="21" t="s">
        <v>41</v>
      </c>
      <c r="B8" s="36">
        <v>396</v>
      </c>
      <c r="C8" s="32">
        <v>8611</v>
      </c>
      <c r="D8" s="32">
        <v>84575</v>
      </c>
      <c r="E8" s="32">
        <v>136040</v>
      </c>
      <c r="F8" s="99">
        <v>185</v>
      </c>
      <c r="G8" s="99">
        <v>1145</v>
      </c>
      <c r="H8" s="32">
        <v>3365</v>
      </c>
      <c r="I8" s="32">
        <v>7105</v>
      </c>
      <c r="J8" s="32">
        <v>101</v>
      </c>
      <c r="K8" s="32">
        <v>1375</v>
      </c>
      <c r="L8" s="32">
        <v>7223</v>
      </c>
      <c r="M8" s="32">
        <v>12574</v>
      </c>
      <c r="N8" s="32">
        <v>44</v>
      </c>
      <c r="O8" s="32">
        <v>1053</v>
      </c>
      <c r="P8" s="32">
        <v>5408</v>
      </c>
      <c r="Q8" s="34">
        <v>10613</v>
      </c>
      <c r="R8" s="37" t="s">
        <v>42</v>
      </c>
      <c r="U8" s="47" t="s">
        <v>96</v>
      </c>
      <c r="V8" s="52">
        <v>473</v>
      </c>
      <c r="W8" s="52">
        <v>6390</v>
      </c>
      <c r="X8" s="111">
        <f aca="true" t="shared" si="1" ref="X8:X15">(ROUND(AA8,-2))/100</f>
        <v>44239</v>
      </c>
      <c r="Y8" s="111">
        <f t="shared" si="0"/>
        <v>86219</v>
      </c>
      <c r="Z8" s="111"/>
      <c r="AA8" s="63">
        <v>4423858</v>
      </c>
      <c r="AB8" s="82">
        <v>8621851</v>
      </c>
    </row>
    <row r="9" spans="1:28" s="110" customFormat="1" ht="13.5">
      <c r="A9" s="21" t="s">
        <v>43</v>
      </c>
      <c r="B9" s="36">
        <v>57</v>
      </c>
      <c r="C9" s="32">
        <v>1549</v>
      </c>
      <c r="D9" s="32">
        <v>49237</v>
      </c>
      <c r="E9" s="32">
        <v>245354</v>
      </c>
      <c r="F9" s="32">
        <v>23</v>
      </c>
      <c r="G9" s="32">
        <v>149</v>
      </c>
      <c r="H9" s="32">
        <v>354</v>
      </c>
      <c r="I9" s="32">
        <v>1428</v>
      </c>
      <c r="J9" s="32">
        <v>17</v>
      </c>
      <c r="K9" s="32">
        <v>220</v>
      </c>
      <c r="L9" s="32">
        <v>4408</v>
      </c>
      <c r="M9" s="32">
        <v>6565</v>
      </c>
      <c r="N9" s="32">
        <v>7</v>
      </c>
      <c r="O9" s="32">
        <v>185</v>
      </c>
      <c r="P9" s="32">
        <v>1333</v>
      </c>
      <c r="Q9" s="34">
        <v>4155</v>
      </c>
      <c r="R9" s="37" t="s">
        <v>44</v>
      </c>
      <c r="U9" s="47" t="s">
        <v>97</v>
      </c>
      <c r="V9" s="54">
        <v>224</v>
      </c>
      <c r="W9" s="54">
        <v>5466</v>
      </c>
      <c r="X9" s="111">
        <f t="shared" si="1"/>
        <v>38757</v>
      </c>
      <c r="Y9" s="111">
        <f t="shared" si="0"/>
        <v>80691</v>
      </c>
      <c r="Z9" s="111"/>
      <c r="AA9" s="63">
        <v>3875677</v>
      </c>
      <c r="AB9" s="83">
        <v>8069081</v>
      </c>
    </row>
    <row r="10" spans="1:28" s="110" customFormat="1" ht="13.5">
      <c r="A10" s="21" t="s">
        <v>45</v>
      </c>
      <c r="B10" s="36">
        <v>13</v>
      </c>
      <c r="C10" s="32">
        <v>561</v>
      </c>
      <c r="D10" s="32">
        <v>5175</v>
      </c>
      <c r="E10" s="32">
        <v>10493</v>
      </c>
      <c r="F10" s="32">
        <v>3</v>
      </c>
      <c r="G10" s="32">
        <v>17</v>
      </c>
      <c r="H10" s="32">
        <v>59</v>
      </c>
      <c r="I10" s="32">
        <v>182</v>
      </c>
      <c r="J10" s="32">
        <v>2</v>
      </c>
      <c r="K10" s="32">
        <v>29</v>
      </c>
      <c r="L10" s="32" t="s">
        <v>93</v>
      </c>
      <c r="M10" s="32" t="s">
        <v>93</v>
      </c>
      <c r="N10" s="32">
        <v>1</v>
      </c>
      <c r="O10" s="32">
        <v>29</v>
      </c>
      <c r="P10" s="32" t="s">
        <v>93</v>
      </c>
      <c r="Q10" s="32" t="s">
        <v>93</v>
      </c>
      <c r="R10" s="108" t="s">
        <v>46</v>
      </c>
      <c r="U10" s="47" t="s">
        <v>98</v>
      </c>
      <c r="V10" s="54">
        <v>138</v>
      </c>
      <c r="W10" s="54">
        <v>5427</v>
      </c>
      <c r="X10" s="111">
        <f t="shared" si="1"/>
        <v>57599</v>
      </c>
      <c r="Y10" s="111">
        <f t="shared" si="0"/>
        <v>111694</v>
      </c>
      <c r="Z10" s="111"/>
      <c r="AA10" s="63">
        <v>5759860</v>
      </c>
      <c r="AB10" s="83">
        <v>11169397</v>
      </c>
    </row>
    <row r="11" spans="1:28" s="110" customFormat="1" ht="13.5">
      <c r="A11" s="21" t="s">
        <v>47</v>
      </c>
      <c r="B11" s="36">
        <v>106</v>
      </c>
      <c r="C11" s="32">
        <v>2247</v>
      </c>
      <c r="D11" s="32">
        <v>5846</v>
      </c>
      <c r="E11" s="32">
        <v>12525</v>
      </c>
      <c r="F11" s="32">
        <v>43</v>
      </c>
      <c r="G11" s="32">
        <v>278</v>
      </c>
      <c r="H11" s="32">
        <v>297</v>
      </c>
      <c r="I11" s="32">
        <v>1109</v>
      </c>
      <c r="J11" s="32">
        <v>30</v>
      </c>
      <c r="K11" s="32">
        <v>414</v>
      </c>
      <c r="L11" s="32">
        <v>831</v>
      </c>
      <c r="M11" s="32">
        <v>2406</v>
      </c>
      <c r="N11" s="32">
        <v>13</v>
      </c>
      <c r="O11" s="32">
        <v>316</v>
      </c>
      <c r="P11" s="32">
        <v>810</v>
      </c>
      <c r="Q11" s="32">
        <v>1879</v>
      </c>
      <c r="R11" s="108" t="s">
        <v>48</v>
      </c>
      <c r="U11" s="47" t="s">
        <v>99</v>
      </c>
      <c r="V11" s="54">
        <v>151</v>
      </c>
      <c r="W11" s="54">
        <v>10333</v>
      </c>
      <c r="X11" s="111">
        <f t="shared" si="1"/>
        <v>192619</v>
      </c>
      <c r="Y11" s="111">
        <f t="shared" si="0"/>
        <v>348782</v>
      </c>
      <c r="Z11" s="111"/>
      <c r="AA11" s="63">
        <v>19261905</v>
      </c>
      <c r="AB11" s="83">
        <v>34878166</v>
      </c>
    </row>
    <row r="12" spans="1:28" s="110" customFormat="1" ht="13.5">
      <c r="A12" s="21" t="s">
        <v>49</v>
      </c>
      <c r="B12" s="36">
        <v>220</v>
      </c>
      <c r="C12" s="32">
        <v>2144</v>
      </c>
      <c r="D12" s="32">
        <v>13621</v>
      </c>
      <c r="E12" s="32">
        <v>25443</v>
      </c>
      <c r="F12" s="32">
        <v>152</v>
      </c>
      <c r="G12" s="32">
        <v>913</v>
      </c>
      <c r="H12" s="32">
        <v>3531</v>
      </c>
      <c r="I12" s="32">
        <v>7604</v>
      </c>
      <c r="J12" s="32">
        <v>49</v>
      </c>
      <c r="K12" s="32">
        <v>626</v>
      </c>
      <c r="L12" s="32">
        <v>4277</v>
      </c>
      <c r="M12" s="32">
        <v>8137</v>
      </c>
      <c r="N12" s="32">
        <v>14</v>
      </c>
      <c r="O12" s="32">
        <v>329</v>
      </c>
      <c r="P12" s="32">
        <v>4196</v>
      </c>
      <c r="Q12" s="32">
        <v>6352</v>
      </c>
      <c r="R12" s="108" t="s">
        <v>50</v>
      </c>
      <c r="U12" s="104" t="s">
        <v>100</v>
      </c>
      <c r="V12" s="56">
        <v>79</v>
      </c>
      <c r="W12" s="56">
        <v>10830</v>
      </c>
      <c r="X12" s="112">
        <f t="shared" si="1"/>
        <v>171598</v>
      </c>
      <c r="Y12" s="112">
        <f t="shared" si="0"/>
        <v>440904</v>
      </c>
      <c r="Z12" s="111"/>
      <c r="AA12" s="63">
        <v>17159769</v>
      </c>
      <c r="AB12" s="83">
        <v>44090378</v>
      </c>
    </row>
    <row r="13" spans="1:28" s="110" customFormat="1" ht="13.5">
      <c r="A13" s="21" t="s">
        <v>51</v>
      </c>
      <c r="B13" s="36">
        <v>105</v>
      </c>
      <c r="C13" s="32">
        <v>1520</v>
      </c>
      <c r="D13" s="32">
        <v>9931</v>
      </c>
      <c r="E13" s="32">
        <v>18466</v>
      </c>
      <c r="F13" s="32">
        <v>63</v>
      </c>
      <c r="G13" s="32">
        <v>371</v>
      </c>
      <c r="H13" s="32">
        <v>1435</v>
      </c>
      <c r="I13" s="32">
        <v>3330</v>
      </c>
      <c r="J13" s="32">
        <v>21</v>
      </c>
      <c r="K13" s="32">
        <v>258</v>
      </c>
      <c r="L13" s="32">
        <v>867</v>
      </c>
      <c r="M13" s="32">
        <v>2174</v>
      </c>
      <c r="N13" s="32">
        <v>9</v>
      </c>
      <c r="O13" s="32">
        <v>220</v>
      </c>
      <c r="P13" s="32">
        <v>1432</v>
      </c>
      <c r="Q13" s="32">
        <v>2735</v>
      </c>
      <c r="R13" s="108" t="s">
        <v>52</v>
      </c>
      <c r="U13" s="47" t="s">
        <v>101</v>
      </c>
      <c r="V13" s="54">
        <v>22</v>
      </c>
      <c r="W13" s="54">
        <v>5555</v>
      </c>
      <c r="X13" s="111">
        <f t="shared" si="1"/>
        <v>60333</v>
      </c>
      <c r="Y13" s="111">
        <f t="shared" si="0"/>
        <v>151010</v>
      </c>
      <c r="Z13" s="111"/>
      <c r="AA13" s="63">
        <v>6033347</v>
      </c>
      <c r="AB13" s="83">
        <v>15101043</v>
      </c>
    </row>
    <row r="14" spans="1:28" s="110" customFormat="1" ht="13.5">
      <c r="A14" s="21" t="s">
        <v>53</v>
      </c>
      <c r="B14" s="36">
        <v>22</v>
      </c>
      <c r="C14" s="32">
        <v>754</v>
      </c>
      <c r="D14" s="32">
        <v>13610</v>
      </c>
      <c r="E14" s="32">
        <v>27326</v>
      </c>
      <c r="F14" s="32">
        <v>7</v>
      </c>
      <c r="G14" s="32">
        <v>39</v>
      </c>
      <c r="H14" s="32">
        <v>75</v>
      </c>
      <c r="I14" s="32">
        <v>197</v>
      </c>
      <c r="J14" s="32">
        <v>3</v>
      </c>
      <c r="K14" s="32">
        <v>33</v>
      </c>
      <c r="L14" s="32">
        <v>110</v>
      </c>
      <c r="M14" s="32">
        <v>229</v>
      </c>
      <c r="N14" s="32">
        <v>4</v>
      </c>
      <c r="O14" s="32">
        <v>95</v>
      </c>
      <c r="P14" s="32">
        <v>603</v>
      </c>
      <c r="Q14" s="32">
        <v>1062</v>
      </c>
      <c r="R14" s="108" t="s">
        <v>54</v>
      </c>
      <c r="U14" s="47" t="s">
        <v>102</v>
      </c>
      <c r="V14" s="54">
        <v>18</v>
      </c>
      <c r="W14" s="54">
        <v>6756</v>
      </c>
      <c r="X14" s="111">
        <f t="shared" si="1"/>
        <v>560992</v>
      </c>
      <c r="Y14" s="111">
        <f t="shared" si="0"/>
        <v>895755</v>
      </c>
      <c r="Z14" s="111"/>
      <c r="AA14" s="63">
        <v>56099210</v>
      </c>
      <c r="AB14" s="83">
        <v>89575540</v>
      </c>
    </row>
    <row r="15" spans="1:28" s="110" customFormat="1" ht="13.5">
      <c r="A15" s="21" t="s">
        <v>55</v>
      </c>
      <c r="B15" s="36">
        <v>103</v>
      </c>
      <c r="C15" s="32">
        <v>1735</v>
      </c>
      <c r="D15" s="32">
        <v>6658</v>
      </c>
      <c r="E15" s="32">
        <v>18182</v>
      </c>
      <c r="F15" s="32">
        <v>58</v>
      </c>
      <c r="G15" s="32">
        <v>342</v>
      </c>
      <c r="H15" s="32">
        <v>753</v>
      </c>
      <c r="I15" s="32">
        <v>2384</v>
      </c>
      <c r="J15" s="32">
        <v>23</v>
      </c>
      <c r="K15" s="32">
        <v>333</v>
      </c>
      <c r="L15" s="32">
        <v>1025</v>
      </c>
      <c r="M15" s="32">
        <v>2949</v>
      </c>
      <c r="N15" s="32">
        <v>9</v>
      </c>
      <c r="O15" s="32">
        <v>248</v>
      </c>
      <c r="P15" s="32">
        <v>599</v>
      </c>
      <c r="Q15" s="32">
        <v>2488</v>
      </c>
      <c r="R15" s="108" t="s">
        <v>56</v>
      </c>
      <c r="U15" s="47" t="s">
        <v>103</v>
      </c>
      <c r="V15" s="56">
        <v>11</v>
      </c>
      <c r="W15" s="56">
        <v>10647</v>
      </c>
      <c r="X15" s="111">
        <f t="shared" si="1"/>
        <v>703952</v>
      </c>
      <c r="Y15" s="111">
        <f t="shared" si="0"/>
        <v>1180642</v>
      </c>
      <c r="Z15" s="111"/>
      <c r="AA15" s="63">
        <v>70395151</v>
      </c>
      <c r="AB15" s="85">
        <v>118064204</v>
      </c>
    </row>
    <row r="16" spans="1:28" s="110" customFormat="1" ht="13.5">
      <c r="A16" s="21" t="s">
        <v>57</v>
      </c>
      <c r="B16" s="36">
        <v>38</v>
      </c>
      <c r="C16" s="32">
        <v>2155</v>
      </c>
      <c r="D16" s="32">
        <v>262091</v>
      </c>
      <c r="E16" s="32">
        <v>404838</v>
      </c>
      <c r="F16" s="32">
        <v>9</v>
      </c>
      <c r="G16" s="32">
        <v>51</v>
      </c>
      <c r="H16" s="32">
        <v>10975</v>
      </c>
      <c r="I16" s="32">
        <v>21246</v>
      </c>
      <c r="J16" s="32">
        <v>7</v>
      </c>
      <c r="K16" s="32">
        <v>93</v>
      </c>
      <c r="L16" s="32">
        <v>867</v>
      </c>
      <c r="M16" s="32">
        <v>1609</v>
      </c>
      <c r="N16" s="32">
        <v>5</v>
      </c>
      <c r="O16" s="32">
        <v>125</v>
      </c>
      <c r="P16" s="32">
        <v>3532</v>
      </c>
      <c r="Q16" s="32">
        <v>6094</v>
      </c>
      <c r="R16" s="108" t="s">
        <v>58</v>
      </c>
      <c r="U16" s="47"/>
      <c r="V16" s="64">
        <f>SUM(V13:V15)</f>
        <v>51</v>
      </c>
      <c r="W16" s="64">
        <f>SUM(W13:W15)</f>
        <v>22958</v>
      </c>
      <c r="X16" s="64">
        <f>SUM(X13:X15)</f>
        <v>1325277</v>
      </c>
      <c r="Y16" s="64">
        <f>SUM(Y13:Y15)</f>
        <v>2227407</v>
      </c>
      <c r="Z16" s="113"/>
      <c r="AA16" s="63"/>
      <c r="AB16" s="63">
        <f>SUM(AB8:AB15)</f>
        <v>329569660</v>
      </c>
    </row>
    <row r="17" spans="1:28" s="110" customFormat="1" ht="13.5">
      <c r="A17" s="21" t="s">
        <v>59</v>
      </c>
      <c r="B17" s="36">
        <v>10</v>
      </c>
      <c r="C17" s="32">
        <v>584</v>
      </c>
      <c r="D17" s="32">
        <v>258769</v>
      </c>
      <c r="E17" s="32">
        <v>357005</v>
      </c>
      <c r="F17" s="32">
        <v>8</v>
      </c>
      <c r="G17" s="32">
        <v>48</v>
      </c>
      <c r="H17" s="32">
        <v>1166</v>
      </c>
      <c r="I17" s="32">
        <v>2004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108" t="s">
        <v>60</v>
      </c>
      <c r="U17" s="60"/>
      <c r="V17" s="61"/>
      <c r="W17" s="62"/>
      <c r="X17" s="113"/>
      <c r="Y17" s="113"/>
      <c r="Z17" s="113"/>
      <c r="AA17" s="63"/>
      <c r="AB17" s="63"/>
    </row>
    <row r="18" spans="1:28" s="110" customFormat="1" ht="13.5">
      <c r="A18" s="21" t="s">
        <v>61</v>
      </c>
      <c r="B18" s="36">
        <v>74</v>
      </c>
      <c r="C18" s="32">
        <v>2979</v>
      </c>
      <c r="D18" s="32">
        <v>46329</v>
      </c>
      <c r="E18" s="32">
        <v>64354</v>
      </c>
      <c r="F18" s="32">
        <v>17</v>
      </c>
      <c r="G18" s="32">
        <v>118</v>
      </c>
      <c r="H18" s="32">
        <v>468</v>
      </c>
      <c r="I18" s="32">
        <v>835</v>
      </c>
      <c r="J18" s="32">
        <v>11</v>
      </c>
      <c r="K18" s="32">
        <v>165</v>
      </c>
      <c r="L18" s="32">
        <v>940</v>
      </c>
      <c r="M18" s="32">
        <v>1735</v>
      </c>
      <c r="N18" s="32">
        <v>20</v>
      </c>
      <c r="O18" s="32">
        <v>514</v>
      </c>
      <c r="P18" s="32">
        <v>7377</v>
      </c>
      <c r="Q18" s="32">
        <v>12955</v>
      </c>
      <c r="R18" s="108" t="s">
        <v>62</v>
      </c>
      <c r="U18" s="47" t="s">
        <v>132</v>
      </c>
      <c r="V18" s="64">
        <v>396</v>
      </c>
      <c r="W18" s="64">
        <v>8611</v>
      </c>
      <c r="X18" s="111">
        <f aca="true" t="shared" si="2" ref="X18:Y25">(ROUND(AA18,-2))/100</f>
        <v>84575</v>
      </c>
      <c r="Y18" s="111">
        <f t="shared" si="2"/>
        <v>136040</v>
      </c>
      <c r="Z18" s="111"/>
      <c r="AA18" s="63">
        <v>8457526</v>
      </c>
      <c r="AB18" s="63">
        <v>13604016</v>
      </c>
    </row>
    <row r="19" spans="1:28" s="110" customFormat="1" ht="13.5">
      <c r="A19" s="21" t="s">
        <v>63</v>
      </c>
      <c r="B19" s="36">
        <v>15</v>
      </c>
      <c r="C19" s="32">
        <v>924</v>
      </c>
      <c r="D19" s="32">
        <v>6452</v>
      </c>
      <c r="E19" s="32">
        <v>13381</v>
      </c>
      <c r="F19" s="32">
        <v>4</v>
      </c>
      <c r="G19" s="32">
        <v>32</v>
      </c>
      <c r="H19" s="32">
        <v>52</v>
      </c>
      <c r="I19" s="32">
        <v>223</v>
      </c>
      <c r="J19" s="32">
        <v>3</v>
      </c>
      <c r="K19" s="32">
        <v>43</v>
      </c>
      <c r="L19" s="32">
        <v>96</v>
      </c>
      <c r="M19" s="32">
        <v>399</v>
      </c>
      <c r="N19" s="32">
        <v>1</v>
      </c>
      <c r="O19" s="32">
        <v>20</v>
      </c>
      <c r="P19" s="32" t="s">
        <v>93</v>
      </c>
      <c r="Q19" s="32" t="s">
        <v>93</v>
      </c>
      <c r="R19" s="108" t="s">
        <v>64</v>
      </c>
      <c r="U19" s="47" t="s">
        <v>95</v>
      </c>
      <c r="V19" s="99">
        <v>185</v>
      </c>
      <c r="W19" s="99">
        <v>1145</v>
      </c>
      <c r="X19" s="111">
        <f t="shared" si="2"/>
        <v>3365</v>
      </c>
      <c r="Y19" s="111">
        <f t="shared" si="2"/>
        <v>7105</v>
      </c>
      <c r="Z19" s="111"/>
      <c r="AA19" s="63">
        <v>336522</v>
      </c>
      <c r="AB19" s="63">
        <v>710489</v>
      </c>
    </row>
    <row r="20" spans="1:28" s="110" customFormat="1" ht="13.5">
      <c r="A20" s="23" t="s">
        <v>65</v>
      </c>
      <c r="B20" s="36">
        <v>5</v>
      </c>
      <c r="C20" s="32">
        <v>66</v>
      </c>
      <c r="D20" s="32">
        <v>97</v>
      </c>
      <c r="E20" s="32">
        <v>332</v>
      </c>
      <c r="F20" s="32">
        <v>3</v>
      </c>
      <c r="G20" s="32">
        <v>14</v>
      </c>
      <c r="H20" s="32">
        <v>5</v>
      </c>
      <c r="I20" s="32">
        <v>35</v>
      </c>
      <c r="J20" s="32">
        <v>1</v>
      </c>
      <c r="K20" s="32">
        <v>18</v>
      </c>
      <c r="L20" s="32" t="s">
        <v>93</v>
      </c>
      <c r="M20" s="32" t="s">
        <v>93</v>
      </c>
      <c r="N20" s="32">
        <v>0</v>
      </c>
      <c r="O20" s="32">
        <v>0</v>
      </c>
      <c r="P20" s="32">
        <v>0</v>
      </c>
      <c r="Q20" s="32">
        <v>0</v>
      </c>
      <c r="R20" s="108" t="s">
        <v>66</v>
      </c>
      <c r="U20" s="47" t="s">
        <v>96</v>
      </c>
      <c r="V20" s="52">
        <v>101</v>
      </c>
      <c r="W20" s="52">
        <v>1375</v>
      </c>
      <c r="X20" s="111">
        <f t="shared" si="2"/>
        <v>7223</v>
      </c>
      <c r="Y20" s="111">
        <f t="shared" si="2"/>
        <v>12574</v>
      </c>
      <c r="Z20" s="111"/>
      <c r="AA20" s="63">
        <v>722295</v>
      </c>
      <c r="AB20" s="82">
        <v>1257373</v>
      </c>
    </row>
    <row r="21" spans="1:28" s="110" customFormat="1" ht="13.5">
      <c r="A21" s="23" t="s">
        <v>67</v>
      </c>
      <c r="B21" s="36">
        <v>168</v>
      </c>
      <c r="C21" s="32">
        <v>4105</v>
      </c>
      <c r="D21" s="32">
        <v>39127</v>
      </c>
      <c r="E21" s="32">
        <v>109036</v>
      </c>
      <c r="F21" s="32">
        <v>60</v>
      </c>
      <c r="G21" s="32">
        <v>383</v>
      </c>
      <c r="H21" s="32">
        <v>3470</v>
      </c>
      <c r="I21" s="32">
        <v>6688</v>
      </c>
      <c r="J21" s="32">
        <v>62</v>
      </c>
      <c r="K21" s="32">
        <v>809</v>
      </c>
      <c r="L21" s="32">
        <v>6441</v>
      </c>
      <c r="M21" s="32">
        <v>12742</v>
      </c>
      <c r="N21" s="32">
        <v>24</v>
      </c>
      <c r="O21" s="32">
        <v>545</v>
      </c>
      <c r="P21" s="32">
        <v>4776</v>
      </c>
      <c r="Q21" s="32">
        <v>10810</v>
      </c>
      <c r="R21" s="108" t="s">
        <v>68</v>
      </c>
      <c r="U21" s="47" t="s">
        <v>97</v>
      </c>
      <c r="V21" s="54">
        <v>44</v>
      </c>
      <c r="W21" s="54">
        <v>1053</v>
      </c>
      <c r="X21" s="111">
        <f t="shared" si="2"/>
        <v>5408</v>
      </c>
      <c r="Y21" s="111">
        <f t="shared" si="2"/>
        <v>10613</v>
      </c>
      <c r="Z21" s="111"/>
      <c r="AA21" s="63">
        <v>540821</v>
      </c>
      <c r="AB21" s="83">
        <v>1061323</v>
      </c>
    </row>
    <row r="22" spans="1:28" s="110" customFormat="1" ht="13.5">
      <c r="A22" s="23" t="s">
        <v>69</v>
      </c>
      <c r="B22" s="36">
        <v>20</v>
      </c>
      <c r="C22" s="32">
        <v>2852</v>
      </c>
      <c r="D22" s="32">
        <v>211857</v>
      </c>
      <c r="E22" s="32">
        <v>362394</v>
      </c>
      <c r="F22" s="32">
        <v>7</v>
      </c>
      <c r="G22" s="32">
        <v>41</v>
      </c>
      <c r="H22" s="32">
        <v>4394</v>
      </c>
      <c r="I22" s="32">
        <v>4821</v>
      </c>
      <c r="J22" s="32">
        <v>1</v>
      </c>
      <c r="K22" s="32">
        <v>16</v>
      </c>
      <c r="L22" s="32" t="s">
        <v>93</v>
      </c>
      <c r="M22" s="32" t="s">
        <v>93</v>
      </c>
      <c r="N22" s="32">
        <v>4</v>
      </c>
      <c r="O22" s="32">
        <v>111</v>
      </c>
      <c r="P22" s="32">
        <v>475</v>
      </c>
      <c r="Q22" s="32">
        <v>2568</v>
      </c>
      <c r="R22" s="108" t="s">
        <v>70</v>
      </c>
      <c r="U22" s="47" t="s">
        <v>98</v>
      </c>
      <c r="V22" s="54">
        <v>23</v>
      </c>
      <c r="W22" s="54">
        <v>934</v>
      </c>
      <c r="X22" s="111">
        <f t="shared" si="2"/>
        <v>7653</v>
      </c>
      <c r="Y22" s="111">
        <f t="shared" si="2"/>
        <v>15031</v>
      </c>
      <c r="Z22" s="111"/>
      <c r="AA22" s="63">
        <v>765251</v>
      </c>
      <c r="AB22" s="83">
        <v>1503141</v>
      </c>
    </row>
    <row r="23" spans="1:28" s="110" customFormat="1" ht="13.5">
      <c r="A23" s="23" t="s">
        <v>71</v>
      </c>
      <c r="B23" s="36">
        <v>12</v>
      </c>
      <c r="C23" s="32">
        <v>1315</v>
      </c>
      <c r="D23" s="32">
        <v>47770</v>
      </c>
      <c r="E23" s="32">
        <v>171967</v>
      </c>
      <c r="F23" s="32">
        <v>3</v>
      </c>
      <c r="G23" s="32">
        <v>18</v>
      </c>
      <c r="H23" s="32">
        <v>141</v>
      </c>
      <c r="I23" s="32">
        <v>312</v>
      </c>
      <c r="J23" s="32">
        <v>3</v>
      </c>
      <c r="K23" s="32">
        <v>50</v>
      </c>
      <c r="L23" s="32">
        <v>5057</v>
      </c>
      <c r="M23" s="32">
        <v>9040</v>
      </c>
      <c r="N23" s="32">
        <v>2</v>
      </c>
      <c r="O23" s="32">
        <v>44</v>
      </c>
      <c r="P23" s="32" t="s">
        <v>93</v>
      </c>
      <c r="Q23" s="32" t="s">
        <v>93</v>
      </c>
      <c r="R23" s="108" t="s">
        <v>72</v>
      </c>
      <c r="U23" s="47" t="s">
        <v>99</v>
      </c>
      <c r="V23" s="54">
        <v>31</v>
      </c>
      <c r="W23" s="54">
        <v>2144</v>
      </c>
      <c r="X23" s="111">
        <f t="shared" si="2"/>
        <v>38552</v>
      </c>
      <c r="Y23" s="111">
        <f t="shared" si="2"/>
        <v>53032</v>
      </c>
      <c r="Z23" s="111"/>
      <c r="AA23" s="63">
        <v>3855224</v>
      </c>
      <c r="AB23" s="83">
        <v>5303172</v>
      </c>
    </row>
    <row r="24" spans="1:28" s="110" customFormat="1" ht="13.5">
      <c r="A24" s="23" t="s">
        <v>73</v>
      </c>
      <c r="B24" s="36">
        <v>143</v>
      </c>
      <c r="C24" s="32">
        <v>3636</v>
      </c>
      <c r="D24" s="32">
        <v>24771</v>
      </c>
      <c r="E24" s="32">
        <v>51124</v>
      </c>
      <c r="F24" s="32">
        <v>55</v>
      </c>
      <c r="G24" s="32">
        <v>343</v>
      </c>
      <c r="H24" s="32">
        <v>1447</v>
      </c>
      <c r="I24" s="32">
        <v>3460</v>
      </c>
      <c r="J24" s="32">
        <v>41</v>
      </c>
      <c r="K24" s="32">
        <v>584</v>
      </c>
      <c r="L24" s="32">
        <v>5138</v>
      </c>
      <c r="M24" s="32">
        <v>9604</v>
      </c>
      <c r="N24" s="32">
        <v>15</v>
      </c>
      <c r="O24" s="32">
        <v>365</v>
      </c>
      <c r="P24" s="32">
        <v>2780</v>
      </c>
      <c r="Q24" s="32">
        <v>5251</v>
      </c>
      <c r="R24" s="108" t="s">
        <v>74</v>
      </c>
      <c r="U24" s="104" t="s">
        <v>100</v>
      </c>
      <c r="V24" s="56">
        <v>8</v>
      </c>
      <c r="W24" s="56">
        <v>974</v>
      </c>
      <c r="X24" s="112">
        <f t="shared" si="2"/>
        <v>12433</v>
      </c>
      <c r="Y24" s="112">
        <f t="shared" si="2"/>
        <v>22969</v>
      </c>
      <c r="Z24" s="111"/>
      <c r="AA24" s="63">
        <v>1243270</v>
      </c>
      <c r="AB24" s="83">
        <v>2296921</v>
      </c>
    </row>
    <row r="25" spans="1:28" s="110" customFormat="1" ht="13.5">
      <c r="A25" s="23" t="s">
        <v>75</v>
      </c>
      <c r="B25" s="36">
        <v>135</v>
      </c>
      <c r="C25" s="32">
        <v>6562</v>
      </c>
      <c r="D25" s="32">
        <v>93570</v>
      </c>
      <c r="E25" s="32">
        <v>185068</v>
      </c>
      <c r="F25" s="32">
        <v>35</v>
      </c>
      <c r="G25" s="32">
        <v>216</v>
      </c>
      <c r="H25" s="32">
        <v>719</v>
      </c>
      <c r="I25" s="32">
        <v>2407</v>
      </c>
      <c r="J25" s="32">
        <v>40</v>
      </c>
      <c r="K25" s="32">
        <v>553</v>
      </c>
      <c r="L25" s="32">
        <v>3881</v>
      </c>
      <c r="M25" s="32">
        <v>8393</v>
      </c>
      <c r="N25" s="32">
        <v>16</v>
      </c>
      <c r="O25" s="32">
        <v>402</v>
      </c>
      <c r="P25" s="32">
        <v>1701</v>
      </c>
      <c r="Q25" s="32">
        <v>4430</v>
      </c>
      <c r="R25" s="108" t="s">
        <v>76</v>
      </c>
      <c r="U25" s="47" t="s">
        <v>101</v>
      </c>
      <c r="V25" s="54">
        <v>4</v>
      </c>
      <c r="W25" s="54">
        <v>986</v>
      </c>
      <c r="X25" s="111">
        <f t="shared" si="2"/>
        <v>9941</v>
      </c>
      <c r="Y25" s="111">
        <f t="shared" si="2"/>
        <v>14716</v>
      </c>
      <c r="Z25" s="111"/>
      <c r="AA25" s="63">
        <v>994143</v>
      </c>
      <c r="AB25" s="83">
        <v>1471597</v>
      </c>
    </row>
    <row r="26" spans="1:28" s="110" customFormat="1" ht="13.5">
      <c r="A26" s="23" t="s">
        <v>77</v>
      </c>
      <c r="B26" s="36">
        <v>80</v>
      </c>
      <c r="C26" s="32">
        <v>7330</v>
      </c>
      <c r="D26" s="32">
        <v>381068</v>
      </c>
      <c r="E26" s="32">
        <v>437389</v>
      </c>
      <c r="F26" s="32">
        <v>15</v>
      </c>
      <c r="G26" s="32">
        <v>91</v>
      </c>
      <c r="H26" s="32">
        <v>271</v>
      </c>
      <c r="I26" s="32">
        <v>758</v>
      </c>
      <c r="J26" s="32">
        <v>14</v>
      </c>
      <c r="K26" s="32">
        <v>187</v>
      </c>
      <c r="L26" s="32">
        <v>950</v>
      </c>
      <c r="M26" s="32">
        <v>1963</v>
      </c>
      <c r="N26" s="32">
        <v>13</v>
      </c>
      <c r="O26" s="32">
        <v>324</v>
      </c>
      <c r="P26" s="32">
        <v>579</v>
      </c>
      <c r="Q26" s="32">
        <v>1779</v>
      </c>
      <c r="R26" s="108" t="s">
        <v>78</v>
      </c>
      <c r="U26" s="47" t="s">
        <v>102</v>
      </c>
      <c r="V26" s="54">
        <v>0</v>
      </c>
      <c r="W26" s="54">
        <v>0</v>
      </c>
      <c r="X26" s="63">
        <v>0</v>
      </c>
      <c r="Y26" s="63">
        <v>0</v>
      </c>
      <c r="Z26" s="63"/>
      <c r="AA26" s="63">
        <v>0</v>
      </c>
      <c r="AB26" s="83">
        <v>0</v>
      </c>
    </row>
    <row r="27" spans="1:28" s="110" customFormat="1" ht="13.5">
      <c r="A27" s="23" t="s">
        <v>79</v>
      </c>
      <c r="B27" s="36">
        <v>6</v>
      </c>
      <c r="C27" s="32">
        <v>443</v>
      </c>
      <c r="D27" s="32">
        <v>4004</v>
      </c>
      <c r="E27" s="32">
        <v>8330</v>
      </c>
      <c r="F27" s="32">
        <v>0</v>
      </c>
      <c r="G27" s="32">
        <v>0</v>
      </c>
      <c r="H27" s="32">
        <v>0</v>
      </c>
      <c r="I27" s="32">
        <v>0</v>
      </c>
      <c r="J27" s="32">
        <v>1</v>
      </c>
      <c r="K27" s="32">
        <v>10</v>
      </c>
      <c r="L27" s="32" t="s">
        <v>93</v>
      </c>
      <c r="M27" s="32" t="s">
        <v>93</v>
      </c>
      <c r="N27" s="32">
        <v>0</v>
      </c>
      <c r="O27" s="32">
        <v>0</v>
      </c>
      <c r="P27" s="32">
        <v>0</v>
      </c>
      <c r="Q27" s="32">
        <v>0</v>
      </c>
      <c r="R27" s="108" t="s">
        <v>80</v>
      </c>
      <c r="U27" s="47" t="s">
        <v>103</v>
      </c>
      <c r="V27" s="56">
        <v>0</v>
      </c>
      <c r="W27" s="56">
        <v>0</v>
      </c>
      <c r="X27" s="63">
        <v>0</v>
      </c>
      <c r="Y27" s="63">
        <v>0</v>
      </c>
      <c r="Z27" s="63"/>
      <c r="AA27" s="63">
        <v>0</v>
      </c>
      <c r="AB27" s="85">
        <v>0</v>
      </c>
    </row>
    <row r="28" spans="1:28" s="110" customFormat="1" ht="13.5">
      <c r="A28" s="23" t="s">
        <v>81</v>
      </c>
      <c r="B28" s="36">
        <v>34</v>
      </c>
      <c r="C28" s="32">
        <v>7564</v>
      </c>
      <c r="D28" s="32">
        <v>197329</v>
      </c>
      <c r="E28" s="32">
        <v>447001</v>
      </c>
      <c r="F28" s="32">
        <v>4</v>
      </c>
      <c r="G28" s="32">
        <v>24</v>
      </c>
      <c r="H28" s="32">
        <v>8</v>
      </c>
      <c r="I28" s="32">
        <v>45</v>
      </c>
      <c r="J28" s="32">
        <v>1</v>
      </c>
      <c r="K28" s="32">
        <v>19</v>
      </c>
      <c r="L28" s="32" t="s">
        <v>93</v>
      </c>
      <c r="M28" s="32" t="s">
        <v>93</v>
      </c>
      <c r="N28" s="32">
        <v>2</v>
      </c>
      <c r="O28" s="32">
        <v>46</v>
      </c>
      <c r="P28" s="32" t="s">
        <v>93</v>
      </c>
      <c r="Q28" s="32" t="s">
        <v>93</v>
      </c>
      <c r="R28" s="108" t="s">
        <v>82</v>
      </c>
      <c r="U28" s="60"/>
      <c r="V28" s="64">
        <f>SUM(V25:V27)</f>
        <v>4</v>
      </c>
      <c r="W28" s="64">
        <f>SUM(W25:W27)</f>
        <v>986</v>
      </c>
      <c r="X28" s="64">
        <f>SUM(X25:X27)</f>
        <v>9941</v>
      </c>
      <c r="Y28" s="64">
        <f>SUM(Y25:Y27)</f>
        <v>14716</v>
      </c>
      <c r="Z28" s="113"/>
      <c r="AA28" s="63"/>
      <c r="AB28" s="63">
        <f>SUM(AB20:AB27)</f>
        <v>12893527</v>
      </c>
    </row>
    <row r="29" spans="1:28" s="110" customFormat="1" ht="13.5">
      <c r="A29" s="23" t="s">
        <v>83</v>
      </c>
      <c r="B29" s="36">
        <v>93</v>
      </c>
      <c r="C29" s="32">
        <v>4039</v>
      </c>
      <c r="D29" s="32">
        <v>80647</v>
      </c>
      <c r="E29" s="32">
        <v>133162</v>
      </c>
      <c r="F29" s="32">
        <v>18</v>
      </c>
      <c r="G29" s="32">
        <v>105</v>
      </c>
      <c r="H29" s="32">
        <v>999</v>
      </c>
      <c r="I29" s="32">
        <v>2109</v>
      </c>
      <c r="J29" s="32">
        <v>28</v>
      </c>
      <c r="K29" s="32">
        <v>367</v>
      </c>
      <c r="L29" s="32">
        <v>1187</v>
      </c>
      <c r="M29" s="32">
        <v>3298</v>
      </c>
      <c r="N29" s="32">
        <v>14</v>
      </c>
      <c r="O29" s="32">
        <v>339</v>
      </c>
      <c r="P29" s="32">
        <v>1661</v>
      </c>
      <c r="Q29" s="32">
        <v>3681</v>
      </c>
      <c r="R29" s="108" t="s">
        <v>84</v>
      </c>
      <c r="U29" s="60"/>
      <c r="V29" s="64"/>
      <c r="W29" s="62"/>
      <c r="X29" s="113"/>
      <c r="Y29" s="113"/>
      <c r="Z29" s="113"/>
      <c r="AA29" s="63"/>
      <c r="AB29" s="63"/>
    </row>
    <row r="30" spans="1:28" s="110" customFormat="1" ht="13.5">
      <c r="A30" s="23" t="s">
        <v>85</v>
      </c>
      <c r="B30" s="36">
        <v>15</v>
      </c>
      <c r="C30" s="32">
        <v>1915</v>
      </c>
      <c r="D30" s="32">
        <v>19510</v>
      </c>
      <c r="E30" s="32">
        <v>119203</v>
      </c>
      <c r="F30" s="32">
        <v>3</v>
      </c>
      <c r="G30" s="32">
        <v>14</v>
      </c>
      <c r="H30" s="32">
        <v>17</v>
      </c>
      <c r="I30" s="32">
        <v>63</v>
      </c>
      <c r="J30" s="32">
        <v>3</v>
      </c>
      <c r="K30" s="32">
        <v>34</v>
      </c>
      <c r="L30" s="32">
        <v>211</v>
      </c>
      <c r="M30" s="32">
        <v>451</v>
      </c>
      <c r="N30" s="32">
        <v>2</v>
      </c>
      <c r="O30" s="32">
        <v>40</v>
      </c>
      <c r="P30" s="32" t="s">
        <v>93</v>
      </c>
      <c r="Q30" s="32" t="s">
        <v>93</v>
      </c>
      <c r="R30" s="108" t="s">
        <v>86</v>
      </c>
      <c r="U30" s="47" t="s">
        <v>106</v>
      </c>
      <c r="V30" s="99">
        <v>57</v>
      </c>
      <c r="W30" s="99">
        <v>1549</v>
      </c>
      <c r="X30" s="111">
        <f aca="true" t="shared" si="3" ref="X30:Y36">(ROUND(AA30,-2))/100</f>
        <v>49237</v>
      </c>
      <c r="Y30" s="111">
        <f t="shared" si="3"/>
        <v>245354</v>
      </c>
      <c r="Z30" s="111"/>
      <c r="AA30" s="63">
        <v>4923744</v>
      </c>
      <c r="AB30" s="63">
        <v>24535378</v>
      </c>
    </row>
    <row r="31" spans="1:28" s="110" customFormat="1" ht="13.5">
      <c r="A31" s="24" t="s">
        <v>87</v>
      </c>
      <c r="B31" s="38">
        <v>49</v>
      </c>
      <c r="C31" s="33">
        <v>722</v>
      </c>
      <c r="D31" s="33">
        <v>2390</v>
      </c>
      <c r="E31" s="33">
        <v>6531</v>
      </c>
      <c r="F31" s="33">
        <v>28</v>
      </c>
      <c r="G31" s="33">
        <v>156</v>
      </c>
      <c r="H31" s="33">
        <v>346</v>
      </c>
      <c r="I31" s="33">
        <v>903</v>
      </c>
      <c r="J31" s="33">
        <v>11</v>
      </c>
      <c r="K31" s="33">
        <v>154</v>
      </c>
      <c r="L31" s="33">
        <v>474</v>
      </c>
      <c r="M31" s="33">
        <v>1161</v>
      </c>
      <c r="N31" s="33">
        <v>5</v>
      </c>
      <c r="O31" s="33">
        <v>116</v>
      </c>
      <c r="P31" s="33">
        <v>625</v>
      </c>
      <c r="Q31" s="33">
        <v>1507</v>
      </c>
      <c r="R31" s="109" t="s">
        <v>88</v>
      </c>
      <c r="U31" s="47" t="s">
        <v>95</v>
      </c>
      <c r="V31" s="99">
        <v>23</v>
      </c>
      <c r="W31" s="99">
        <v>149</v>
      </c>
      <c r="X31" s="111">
        <f t="shared" si="3"/>
        <v>354</v>
      </c>
      <c r="Y31" s="111">
        <f t="shared" si="3"/>
        <v>1428</v>
      </c>
      <c r="Z31" s="111"/>
      <c r="AA31" s="63">
        <v>35367</v>
      </c>
      <c r="AB31" s="63">
        <v>142779</v>
      </c>
    </row>
    <row r="32" spans="2:28" s="110" customFormat="1" ht="17.25" customHeight="1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U32" s="47" t="s">
        <v>96</v>
      </c>
      <c r="V32" s="52">
        <v>17</v>
      </c>
      <c r="W32" s="52">
        <v>220</v>
      </c>
      <c r="X32" s="111">
        <f t="shared" si="3"/>
        <v>4408</v>
      </c>
      <c r="Y32" s="111">
        <f t="shared" si="3"/>
        <v>6565</v>
      </c>
      <c r="Z32" s="111"/>
      <c r="AA32" s="63">
        <v>440799</v>
      </c>
      <c r="AB32" s="82">
        <v>656490</v>
      </c>
    </row>
    <row r="33" spans="2:28" s="110" customFormat="1" ht="13.5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U33" s="47" t="s">
        <v>97</v>
      </c>
      <c r="V33" s="54">
        <v>7</v>
      </c>
      <c r="W33" s="54">
        <v>185</v>
      </c>
      <c r="X33" s="111">
        <f t="shared" si="3"/>
        <v>1333</v>
      </c>
      <c r="Y33" s="111">
        <f t="shared" si="3"/>
        <v>4155</v>
      </c>
      <c r="Z33" s="111"/>
      <c r="AA33" s="63">
        <v>133287</v>
      </c>
      <c r="AB33" s="83">
        <v>415533</v>
      </c>
    </row>
    <row r="34" spans="1:28" s="110" customFormat="1" ht="17.25">
      <c r="A34" s="25" t="s">
        <v>137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U34" s="47" t="s">
        <v>98</v>
      </c>
      <c r="V34" s="54">
        <v>2</v>
      </c>
      <c r="W34" s="32" t="s">
        <v>93</v>
      </c>
      <c r="X34" s="36" t="s">
        <v>93</v>
      </c>
      <c r="Y34" s="32" t="s">
        <v>93</v>
      </c>
      <c r="Z34" s="63"/>
      <c r="AA34" s="63" t="s">
        <v>127</v>
      </c>
      <c r="AB34" s="83" t="s">
        <v>127</v>
      </c>
    </row>
    <row r="35" spans="2:28" s="110" customFormat="1" ht="13.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U35" s="47" t="s">
        <v>99</v>
      </c>
      <c r="V35" s="54">
        <v>3</v>
      </c>
      <c r="W35" s="54">
        <v>176</v>
      </c>
      <c r="X35" s="111">
        <f t="shared" si="3"/>
        <v>6834</v>
      </c>
      <c r="Y35" s="111">
        <f t="shared" si="3"/>
        <v>24993</v>
      </c>
      <c r="Z35" s="111"/>
      <c r="AA35" s="63">
        <v>683426</v>
      </c>
      <c r="AB35" s="83">
        <v>2499282</v>
      </c>
    </row>
    <row r="36" spans="1:28" s="110" customFormat="1" ht="14.25" thickBo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8"/>
      <c r="U36" s="104" t="s">
        <v>100</v>
      </c>
      <c r="V36" s="56">
        <v>4</v>
      </c>
      <c r="W36" s="56">
        <v>452</v>
      </c>
      <c r="X36" s="112">
        <f t="shared" si="3"/>
        <v>18140</v>
      </c>
      <c r="Y36" s="112">
        <f t="shared" si="3"/>
        <v>137435</v>
      </c>
      <c r="Z36" s="111"/>
      <c r="AA36" s="63">
        <v>1814010</v>
      </c>
      <c r="AB36" s="83">
        <v>13743503</v>
      </c>
    </row>
    <row r="37" spans="1:28" s="110" customFormat="1" ht="14.25" thickTop="1">
      <c r="A37" s="9"/>
      <c r="B37" s="10" t="s">
        <v>36</v>
      </c>
      <c r="C37" s="11"/>
      <c r="D37" s="12"/>
      <c r="E37" s="12"/>
      <c r="F37" s="10" t="s">
        <v>37</v>
      </c>
      <c r="G37" s="11"/>
      <c r="H37" s="12"/>
      <c r="I37" s="12"/>
      <c r="J37" s="44" t="s">
        <v>38</v>
      </c>
      <c r="K37" s="11"/>
      <c r="L37" s="12"/>
      <c r="M37" s="12"/>
      <c r="N37" s="10" t="s">
        <v>39</v>
      </c>
      <c r="O37" s="11"/>
      <c r="P37" s="12"/>
      <c r="Q37" s="12"/>
      <c r="R37" s="13" t="s">
        <v>4</v>
      </c>
      <c r="U37" s="47" t="s">
        <v>101</v>
      </c>
      <c r="V37" s="54">
        <v>1</v>
      </c>
      <c r="W37" s="32" t="s">
        <v>93</v>
      </c>
      <c r="X37" s="36" t="s">
        <v>93</v>
      </c>
      <c r="Y37" s="32" t="s">
        <v>93</v>
      </c>
      <c r="Z37" s="63"/>
      <c r="AA37" s="63" t="s">
        <v>127</v>
      </c>
      <c r="AB37" s="83" t="s">
        <v>127</v>
      </c>
    </row>
    <row r="38" spans="1:28" s="110" customFormat="1" ht="13.5">
      <c r="A38" s="14" t="s">
        <v>5</v>
      </c>
      <c r="B38" s="119" t="s">
        <v>6</v>
      </c>
      <c r="C38" s="119" t="s">
        <v>7</v>
      </c>
      <c r="D38" s="15" t="s">
        <v>8</v>
      </c>
      <c r="E38" s="15" t="s">
        <v>9</v>
      </c>
      <c r="F38" s="119" t="s">
        <v>6</v>
      </c>
      <c r="G38" s="119" t="s">
        <v>7</v>
      </c>
      <c r="H38" s="15" t="s">
        <v>8</v>
      </c>
      <c r="I38" s="16" t="s">
        <v>9</v>
      </c>
      <c r="J38" s="119" t="s">
        <v>6</v>
      </c>
      <c r="K38" s="119" t="s">
        <v>7</v>
      </c>
      <c r="L38" s="15" t="s">
        <v>8</v>
      </c>
      <c r="M38" s="15" t="s">
        <v>9</v>
      </c>
      <c r="N38" s="119" t="s">
        <v>6</v>
      </c>
      <c r="O38" s="119" t="s">
        <v>7</v>
      </c>
      <c r="P38" s="15" t="s">
        <v>8</v>
      </c>
      <c r="Q38" s="15" t="s">
        <v>9</v>
      </c>
      <c r="R38" s="13"/>
      <c r="U38" s="47" t="s">
        <v>102</v>
      </c>
      <c r="V38" s="54">
        <v>0</v>
      </c>
      <c r="W38" s="54">
        <v>0</v>
      </c>
      <c r="X38" s="63">
        <v>0</v>
      </c>
      <c r="Y38" s="63">
        <v>0</v>
      </c>
      <c r="Z38" s="63"/>
      <c r="AA38" s="63">
        <v>0</v>
      </c>
      <c r="AB38" s="83">
        <v>0</v>
      </c>
    </row>
    <row r="39" spans="1:28" s="110" customFormat="1" ht="13.5">
      <c r="A39" s="17"/>
      <c r="B39" s="120"/>
      <c r="C39" s="120"/>
      <c r="D39" s="29" t="s">
        <v>10</v>
      </c>
      <c r="E39" s="29" t="s">
        <v>11</v>
      </c>
      <c r="F39" s="120"/>
      <c r="G39" s="120"/>
      <c r="H39" s="29" t="s">
        <v>10</v>
      </c>
      <c r="I39" s="30" t="s">
        <v>11</v>
      </c>
      <c r="J39" s="120"/>
      <c r="K39" s="120"/>
      <c r="L39" s="29" t="s">
        <v>10</v>
      </c>
      <c r="M39" s="29" t="s">
        <v>11</v>
      </c>
      <c r="N39" s="120"/>
      <c r="O39" s="120"/>
      <c r="P39" s="29" t="s">
        <v>10</v>
      </c>
      <c r="Q39" s="29" t="s">
        <v>11</v>
      </c>
      <c r="R39" s="18" t="s">
        <v>12</v>
      </c>
      <c r="U39" s="47" t="s">
        <v>103</v>
      </c>
      <c r="V39" s="56">
        <v>0</v>
      </c>
      <c r="W39" s="56">
        <v>0</v>
      </c>
      <c r="X39" s="63">
        <v>0</v>
      </c>
      <c r="Y39" s="63">
        <v>0</v>
      </c>
      <c r="Z39" s="63"/>
      <c r="AA39" s="63">
        <v>0</v>
      </c>
      <c r="AB39" s="85">
        <v>0</v>
      </c>
    </row>
    <row r="40" spans="1:28" s="110" customFormat="1" ht="13.5">
      <c r="A40" s="19" t="s">
        <v>13</v>
      </c>
      <c r="B40" s="39">
        <f>SUM(B42:B65)</f>
        <v>138</v>
      </c>
      <c r="C40" s="40">
        <f>SUM(C42:C65)</f>
        <v>5427</v>
      </c>
      <c r="D40" s="40">
        <v>57599</v>
      </c>
      <c r="E40" s="40">
        <v>111694</v>
      </c>
      <c r="F40" s="40">
        <f>SUM(F42:F65)</f>
        <v>151</v>
      </c>
      <c r="G40" s="40">
        <f>SUM(G42:G65)</f>
        <v>10333</v>
      </c>
      <c r="H40" s="40">
        <v>192619</v>
      </c>
      <c r="I40" s="40">
        <v>348782</v>
      </c>
      <c r="J40" s="40">
        <f>SUM(J42:J65)</f>
        <v>79</v>
      </c>
      <c r="K40" s="40">
        <v>10830</v>
      </c>
      <c r="L40" s="40">
        <v>171598</v>
      </c>
      <c r="M40" s="40">
        <v>440904</v>
      </c>
      <c r="N40" s="40">
        <f>SUM(N42:N65)</f>
        <v>51</v>
      </c>
      <c r="O40" s="40">
        <v>22958</v>
      </c>
      <c r="P40" s="40">
        <v>1325277</v>
      </c>
      <c r="Q40" s="41">
        <v>2227407</v>
      </c>
      <c r="R40" s="20" t="s">
        <v>14</v>
      </c>
      <c r="U40" s="60"/>
      <c r="V40" s="64">
        <f>SUM(V37:V39)</f>
        <v>1</v>
      </c>
      <c r="W40" s="32" t="s">
        <v>93</v>
      </c>
      <c r="X40" s="32" t="s">
        <v>93</v>
      </c>
      <c r="Y40" s="32" t="s">
        <v>93</v>
      </c>
      <c r="Z40" s="113"/>
      <c r="AA40" s="63"/>
      <c r="AB40" s="63">
        <f>SUM(AB32:AB39)</f>
        <v>17314808</v>
      </c>
    </row>
    <row r="41" spans="1:28" s="110" customFormat="1" ht="13.5">
      <c r="A41" s="21"/>
      <c r="B41" s="36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4"/>
      <c r="R41" s="22"/>
      <c r="U41" s="60"/>
      <c r="V41" s="64"/>
      <c r="W41" s="64"/>
      <c r="X41" s="113"/>
      <c r="Y41" s="113"/>
      <c r="Z41" s="113"/>
      <c r="AA41" s="63"/>
      <c r="AB41" s="115">
        <f>AB30-AB31</f>
        <v>24392599</v>
      </c>
    </row>
    <row r="42" spans="1:28" s="110" customFormat="1" ht="13.5">
      <c r="A42" s="21" t="s">
        <v>41</v>
      </c>
      <c r="B42" s="36">
        <v>23</v>
      </c>
      <c r="C42" s="32">
        <v>934</v>
      </c>
      <c r="D42" s="32">
        <v>7653</v>
      </c>
      <c r="E42" s="32">
        <v>15031</v>
      </c>
      <c r="F42" s="32">
        <v>31</v>
      </c>
      <c r="G42" s="32">
        <v>2144</v>
      </c>
      <c r="H42" s="32">
        <v>38552</v>
      </c>
      <c r="I42" s="32">
        <v>53032</v>
      </c>
      <c r="J42" s="32">
        <v>8</v>
      </c>
      <c r="K42" s="32">
        <v>974</v>
      </c>
      <c r="L42" s="32">
        <v>12433</v>
      </c>
      <c r="M42" s="32">
        <v>22969</v>
      </c>
      <c r="N42" s="32">
        <v>4</v>
      </c>
      <c r="O42" s="32">
        <v>986</v>
      </c>
      <c r="P42" s="32">
        <v>9941</v>
      </c>
      <c r="Q42" s="34">
        <v>14716</v>
      </c>
      <c r="R42" s="42" t="s">
        <v>89</v>
      </c>
      <c r="U42" s="60"/>
      <c r="V42" s="64"/>
      <c r="W42" s="64"/>
      <c r="X42" s="113"/>
      <c r="Y42" s="113"/>
      <c r="Z42" s="113"/>
      <c r="AA42" s="63"/>
      <c r="AB42" s="63"/>
    </row>
    <row r="43" spans="1:28" s="110" customFormat="1" ht="13.5">
      <c r="A43" s="21" t="s">
        <v>43</v>
      </c>
      <c r="B43" s="36">
        <v>2</v>
      </c>
      <c r="C43" s="32">
        <v>86</v>
      </c>
      <c r="D43" s="32" t="s">
        <v>93</v>
      </c>
      <c r="E43" s="32" t="s">
        <v>93</v>
      </c>
      <c r="F43" s="32">
        <v>3</v>
      </c>
      <c r="G43" s="32">
        <v>176</v>
      </c>
      <c r="H43" s="32">
        <v>6834</v>
      </c>
      <c r="I43" s="32">
        <v>24993</v>
      </c>
      <c r="J43" s="32">
        <v>4</v>
      </c>
      <c r="K43" s="32">
        <v>452</v>
      </c>
      <c r="L43" s="32">
        <v>18140</v>
      </c>
      <c r="M43" s="32">
        <v>137435</v>
      </c>
      <c r="N43" s="32">
        <v>1</v>
      </c>
      <c r="O43" s="32">
        <v>281</v>
      </c>
      <c r="P43" s="32" t="s">
        <v>93</v>
      </c>
      <c r="Q43" s="34" t="s">
        <v>93</v>
      </c>
      <c r="R43" s="42" t="s">
        <v>90</v>
      </c>
      <c r="U43" s="47" t="s">
        <v>107</v>
      </c>
      <c r="V43" s="99">
        <v>13</v>
      </c>
      <c r="W43" s="99">
        <v>561</v>
      </c>
      <c r="X43" s="111">
        <f>(ROUND(AA43,-2))/100</f>
        <v>5175</v>
      </c>
      <c r="Y43" s="111">
        <f>(ROUND(AB43,-2))/100</f>
        <v>10493</v>
      </c>
      <c r="Z43" s="111"/>
      <c r="AA43" s="63">
        <v>517545</v>
      </c>
      <c r="AB43" s="63">
        <v>1049278</v>
      </c>
    </row>
    <row r="44" spans="1:28" s="110" customFormat="1" ht="13.5">
      <c r="A44" s="21" t="s">
        <v>45</v>
      </c>
      <c r="B44" s="36">
        <v>5</v>
      </c>
      <c r="C44" s="32">
        <v>184</v>
      </c>
      <c r="D44" s="32">
        <v>1353</v>
      </c>
      <c r="E44" s="32">
        <v>3889</v>
      </c>
      <c r="F44" s="32">
        <v>0</v>
      </c>
      <c r="G44" s="32">
        <v>0</v>
      </c>
      <c r="H44" s="32">
        <v>0</v>
      </c>
      <c r="I44" s="32">
        <v>0</v>
      </c>
      <c r="J44" s="32">
        <v>2</v>
      </c>
      <c r="K44" s="32">
        <v>302</v>
      </c>
      <c r="L44" s="32" t="s">
        <v>93</v>
      </c>
      <c r="M44" s="32" t="s">
        <v>93</v>
      </c>
      <c r="N44" s="32">
        <v>0</v>
      </c>
      <c r="O44" s="32">
        <v>0</v>
      </c>
      <c r="P44" s="32">
        <v>0</v>
      </c>
      <c r="Q44" s="34">
        <v>0</v>
      </c>
      <c r="R44" s="42" t="s">
        <v>91</v>
      </c>
      <c r="U44" s="47" t="s">
        <v>95</v>
      </c>
      <c r="V44" s="62">
        <v>3</v>
      </c>
      <c r="W44" s="62">
        <v>17</v>
      </c>
      <c r="X44" s="111">
        <f>(ROUND(AA44,-2))/100</f>
        <v>59</v>
      </c>
      <c r="Y44" s="111">
        <f>(ROUND(AB44,-2))/100</f>
        <v>182</v>
      </c>
      <c r="Z44" s="111"/>
      <c r="AA44" s="63">
        <v>5904</v>
      </c>
      <c r="AB44" s="63">
        <v>18190</v>
      </c>
    </row>
    <row r="45" spans="1:28" s="110" customFormat="1" ht="13.5">
      <c r="A45" s="21" t="s">
        <v>47</v>
      </c>
      <c r="B45" s="36">
        <v>7</v>
      </c>
      <c r="C45" s="32">
        <v>267</v>
      </c>
      <c r="D45" s="32" t="s">
        <v>93</v>
      </c>
      <c r="E45" s="32" t="s">
        <v>93</v>
      </c>
      <c r="F45" s="32">
        <v>11</v>
      </c>
      <c r="G45" s="32">
        <v>732</v>
      </c>
      <c r="H45" s="32">
        <v>2589</v>
      </c>
      <c r="I45" s="32">
        <v>4537</v>
      </c>
      <c r="J45" s="32">
        <v>2</v>
      </c>
      <c r="K45" s="32">
        <v>240</v>
      </c>
      <c r="L45" s="32" t="s">
        <v>93</v>
      </c>
      <c r="M45" s="32" t="s">
        <v>93</v>
      </c>
      <c r="N45" s="32">
        <v>0</v>
      </c>
      <c r="O45" s="32">
        <v>0</v>
      </c>
      <c r="P45" s="32">
        <v>0</v>
      </c>
      <c r="Q45" s="34">
        <v>0</v>
      </c>
      <c r="R45" s="42" t="s">
        <v>15</v>
      </c>
      <c r="U45" s="47" t="s">
        <v>96</v>
      </c>
      <c r="V45" s="81">
        <v>2</v>
      </c>
      <c r="W45" s="81">
        <v>29</v>
      </c>
      <c r="X45" s="63" t="s">
        <v>127</v>
      </c>
      <c r="Y45" s="63" t="s">
        <v>127</v>
      </c>
      <c r="Z45" s="63"/>
      <c r="AA45" s="63" t="s">
        <v>127</v>
      </c>
      <c r="AB45" s="82" t="s">
        <v>127</v>
      </c>
    </row>
    <row r="46" spans="1:28" s="110" customFormat="1" ht="13.5">
      <c r="A46" s="21" t="s">
        <v>49</v>
      </c>
      <c r="B46" s="36">
        <v>4</v>
      </c>
      <c r="C46" s="32">
        <v>165</v>
      </c>
      <c r="D46" s="32" t="s">
        <v>93</v>
      </c>
      <c r="E46" s="32" t="s">
        <v>93</v>
      </c>
      <c r="F46" s="32">
        <v>0</v>
      </c>
      <c r="G46" s="32">
        <v>0</v>
      </c>
      <c r="H46" s="32">
        <v>0</v>
      </c>
      <c r="I46" s="32">
        <v>0</v>
      </c>
      <c r="J46" s="32">
        <v>1</v>
      </c>
      <c r="K46" s="32">
        <v>111</v>
      </c>
      <c r="L46" s="32" t="s">
        <v>93</v>
      </c>
      <c r="M46" s="32" t="s">
        <v>93</v>
      </c>
      <c r="N46" s="32">
        <v>0</v>
      </c>
      <c r="O46" s="32">
        <v>0</v>
      </c>
      <c r="P46" s="32">
        <v>0</v>
      </c>
      <c r="Q46" s="34">
        <v>0</v>
      </c>
      <c r="R46" s="42" t="s">
        <v>16</v>
      </c>
      <c r="U46" s="47" t="s">
        <v>97</v>
      </c>
      <c r="V46" s="79">
        <v>1</v>
      </c>
      <c r="W46" s="79">
        <v>29</v>
      </c>
      <c r="X46" s="63" t="s">
        <v>127</v>
      </c>
      <c r="Y46" s="63" t="s">
        <v>127</v>
      </c>
      <c r="Z46" s="63"/>
      <c r="AA46" s="63" t="s">
        <v>127</v>
      </c>
      <c r="AB46" s="83" t="s">
        <v>127</v>
      </c>
    </row>
    <row r="47" spans="1:28" s="110" customFormat="1" ht="13.5">
      <c r="A47" s="21" t="s">
        <v>51</v>
      </c>
      <c r="B47" s="36">
        <v>6</v>
      </c>
      <c r="C47" s="32">
        <v>236</v>
      </c>
      <c r="D47" s="32">
        <v>2240</v>
      </c>
      <c r="E47" s="32">
        <v>3723</v>
      </c>
      <c r="F47" s="32">
        <v>6</v>
      </c>
      <c r="G47" s="32">
        <v>435</v>
      </c>
      <c r="H47" s="32">
        <v>3957</v>
      </c>
      <c r="I47" s="32">
        <v>6504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4">
        <v>0</v>
      </c>
      <c r="R47" s="42" t="s">
        <v>17</v>
      </c>
      <c r="U47" s="47" t="s">
        <v>98</v>
      </c>
      <c r="V47" s="79">
        <v>5</v>
      </c>
      <c r="W47" s="79">
        <v>184</v>
      </c>
      <c r="X47" s="111">
        <f>(ROUND(AA47,-2))/100</f>
        <v>1353</v>
      </c>
      <c r="Y47" s="111">
        <f>(ROUND(AB47,-2))/100</f>
        <v>3889</v>
      </c>
      <c r="Z47" s="111"/>
      <c r="AA47" s="63">
        <v>135304</v>
      </c>
      <c r="AB47" s="83">
        <v>388863</v>
      </c>
    </row>
    <row r="48" spans="1:28" s="110" customFormat="1" ht="13.5">
      <c r="A48" s="21" t="s">
        <v>53</v>
      </c>
      <c r="B48" s="36">
        <v>2</v>
      </c>
      <c r="C48" s="32">
        <v>83</v>
      </c>
      <c r="D48" s="32" t="s">
        <v>93</v>
      </c>
      <c r="E48" s="32" t="s">
        <v>93</v>
      </c>
      <c r="F48" s="32">
        <v>4</v>
      </c>
      <c r="G48" s="32">
        <v>264</v>
      </c>
      <c r="H48" s="32">
        <v>2575</v>
      </c>
      <c r="I48" s="32">
        <v>5182</v>
      </c>
      <c r="J48" s="32">
        <v>2</v>
      </c>
      <c r="K48" s="32">
        <v>240</v>
      </c>
      <c r="L48" s="32" t="s">
        <v>93</v>
      </c>
      <c r="M48" s="32" t="s">
        <v>93</v>
      </c>
      <c r="N48" s="32">
        <v>0</v>
      </c>
      <c r="O48" s="32">
        <v>0</v>
      </c>
      <c r="P48" s="32">
        <v>0</v>
      </c>
      <c r="Q48" s="34">
        <v>0</v>
      </c>
      <c r="R48" s="42" t="s">
        <v>18</v>
      </c>
      <c r="U48" s="47" t="s">
        <v>99</v>
      </c>
      <c r="V48" s="79">
        <v>0</v>
      </c>
      <c r="W48" s="79">
        <v>0</v>
      </c>
      <c r="X48" s="63">
        <v>0</v>
      </c>
      <c r="Y48" s="111">
        <f>(ROUND(AB48,-2))/100</f>
        <v>0</v>
      </c>
      <c r="Z48" s="111"/>
      <c r="AA48" s="63">
        <v>0</v>
      </c>
      <c r="AB48" s="83">
        <v>0</v>
      </c>
    </row>
    <row r="49" spans="1:28" s="110" customFormat="1" ht="13.5">
      <c r="A49" s="21" t="s">
        <v>55</v>
      </c>
      <c r="B49" s="36">
        <v>5</v>
      </c>
      <c r="C49" s="32">
        <v>186</v>
      </c>
      <c r="D49" s="32" t="s">
        <v>93</v>
      </c>
      <c r="E49" s="32" t="s">
        <v>93</v>
      </c>
      <c r="F49" s="32">
        <v>7</v>
      </c>
      <c r="G49" s="32">
        <v>505</v>
      </c>
      <c r="H49" s="32">
        <v>3082</v>
      </c>
      <c r="I49" s="32">
        <v>7228</v>
      </c>
      <c r="J49" s="32">
        <v>1</v>
      </c>
      <c r="K49" s="32">
        <v>121</v>
      </c>
      <c r="L49" s="32" t="s">
        <v>93</v>
      </c>
      <c r="M49" s="32" t="s">
        <v>93</v>
      </c>
      <c r="N49" s="32">
        <v>0</v>
      </c>
      <c r="O49" s="32">
        <v>0</v>
      </c>
      <c r="P49" s="32">
        <v>0</v>
      </c>
      <c r="Q49" s="34">
        <v>0</v>
      </c>
      <c r="R49" s="42" t="s">
        <v>19</v>
      </c>
      <c r="U49" s="104" t="s">
        <v>100</v>
      </c>
      <c r="V49" s="84">
        <v>2</v>
      </c>
      <c r="W49" s="33" t="s">
        <v>93</v>
      </c>
      <c r="X49" s="38" t="s">
        <v>93</v>
      </c>
      <c r="Y49" s="33" t="s">
        <v>93</v>
      </c>
      <c r="Z49" s="63"/>
      <c r="AA49" s="63" t="s">
        <v>127</v>
      </c>
      <c r="AB49" s="83" t="s">
        <v>127</v>
      </c>
    </row>
    <row r="50" spans="1:28" s="110" customFormat="1" ht="13.5">
      <c r="A50" s="21" t="s">
        <v>57</v>
      </c>
      <c r="B50" s="36">
        <v>6</v>
      </c>
      <c r="C50" s="32">
        <v>233</v>
      </c>
      <c r="D50" s="32">
        <v>9589</v>
      </c>
      <c r="E50" s="32">
        <v>18165</v>
      </c>
      <c r="F50" s="32">
        <v>6</v>
      </c>
      <c r="G50" s="32">
        <v>452</v>
      </c>
      <c r="H50" s="32">
        <v>66106</v>
      </c>
      <c r="I50" s="32">
        <v>127327</v>
      </c>
      <c r="J50" s="32">
        <v>2</v>
      </c>
      <c r="K50" s="32">
        <v>278</v>
      </c>
      <c r="L50" s="32" t="s">
        <v>93</v>
      </c>
      <c r="M50" s="32" t="s">
        <v>93</v>
      </c>
      <c r="N50" s="32">
        <v>3</v>
      </c>
      <c r="O50" s="32">
        <v>923</v>
      </c>
      <c r="P50" s="32" t="s">
        <v>93</v>
      </c>
      <c r="Q50" s="34" t="s">
        <v>93</v>
      </c>
      <c r="R50" s="42" t="s">
        <v>20</v>
      </c>
      <c r="U50" s="47" t="s">
        <v>101</v>
      </c>
      <c r="V50" s="79">
        <v>0</v>
      </c>
      <c r="W50" s="79">
        <v>0</v>
      </c>
      <c r="X50" s="63">
        <v>0</v>
      </c>
      <c r="Y50" s="63">
        <v>0</v>
      </c>
      <c r="Z50" s="63"/>
      <c r="AA50" s="63">
        <v>0</v>
      </c>
      <c r="AB50" s="83">
        <v>0</v>
      </c>
    </row>
    <row r="51" spans="1:28" s="110" customFormat="1" ht="13.5">
      <c r="A51" s="21" t="s">
        <v>59</v>
      </c>
      <c r="B51" s="36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1</v>
      </c>
      <c r="K51" s="32">
        <v>109</v>
      </c>
      <c r="L51" s="32" t="s">
        <v>93</v>
      </c>
      <c r="M51" s="32" t="s">
        <v>93</v>
      </c>
      <c r="N51" s="32">
        <v>1</v>
      </c>
      <c r="O51" s="32">
        <v>427</v>
      </c>
      <c r="P51" s="32" t="s">
        <v>93</v>
      </c>
      <c r="Q51" s="34" t="s">
        <v>93</v>
      </c>
      <c r="R51" s="42" t="s">
        <v>21</v>
      </c>
      <c r="U51" s="47" t="s">
        <v>102</v>
      </c>
      <c r="V51" s="79">
        <v>0</v>
      </c>
      <c r="W51" s="79">
        <v>0</v>
      </c>
      <c r="X51" s="63">
        <v>0</v>
      </c>
      <c r="Y51" s="63">
        <v>0</v>
      </c>
      <c r="Z51" s="63"/>
      <c r="AA51" s="63">
        <v>0</v>
      </c>
      <c r="AB51" s="83">
        <v>0</v>
      </c>
    </row>
    <row r="52" spans="1:28" s="110" customFormat="1" ht="13.5">
      <c r="A52" s="21" t="s">
        <v>61</v>
      </c>
      <c r="B52" s="36">
        <v>11</v>
      </c>
      <c r="C52" s="32">
        <v>463</v>
      </c>
      <c r="D52" s="32">
        <v>3887</v>
      </c>
      <c r="E52" s="32">
        <v>6083</v>
      </c>
      <c r="F52" s="32">
        <v>10</v>
      </c>
      <c r="G52" s="32">
        <v>675</v>
      </c>
      <c r="H52" s="32">
        <v>4365</v>
      </c>
      <c r="I52" s="32">
        <v>11145</v>
      </c>
      <c r="J52" s="32">
        <v>4</v>
      </c>
      <c r="K52" s="32">
        <v>577</v>
      </c>
      <c r="L52" s="32" t="s">
        <v>93</v>
      </c>
      <c r="M52" s="32" t="s">
        <v>93</v>
      </c>
      <c r="N52" s="32">
        <v>1</v>
      </c>
      <c r="O52" s="32">
        <v>467</v>
      </c>
      <c r="P52" s="32" t="s">
        <v>93</v>
      </c>
      <c r="Q52" s="34" t="s">
        <v>93</v>
      </c>
      <c r="R52" s="42" t="s">
        <v>22</v>
      </c>
      <c r="U52" s="47" t="s">
        <v>103</v>
      </c>
      <c r="V52" s="84">
        <v>0</v>
      </c>
      <c r="W52" s="84">
        <v>0</v>
      </c>
      <c r="X52" s="63">
        <v>0</v>
      </c>
      <c r="Y52" s="63">
        <v>0</v>
      </c>
      <c r="Z52" s="63"/>
      <c r="AA52" s="63">
        <v>0</v>
      </c>
      <c r="AB52" s="85">
        <v>0</v>
      </c>
    </row>
    <row r="53" spans="1:28" s="110" customFormat="1" ht="13.5">
      <c r="A53" s="21" t="s">
        <v>63</v>
      </c>
      <c r="B53" s="36">
        <v>2</v>
      </c>
      <c r="C53" s="32">
        <v>89</v>
      </c>
      <c r="D53" s="32" t="s">
        <v>93</v>
      </c>
      <c r="E53" s="32" t="s">
        <v>93</v>
      </c>
      <c r="F53" s="32">
        <v>0</v>
      </c>
      <c r="G53" s="32">
        <v>0</v>
      </c>
      <c r="H53" s="32">
        <v>0</v>
      </c>
      <c r="I53" s="32">
        <v>0</v>
      </c>
      <c r="J53" s="32">
        <v>5</v>
      </c>
      <c r="K53" s="32">
        <v>740</v>
      </c>
      <c r="L53" s="32">
        <v>6088</v>
      </c>
      <c r="M53" s="32">
        <v>12112</v>
      </c>
      <c r="N53" s="32">
        <v>0</v>
      </c>
      <c r="O53" s="32">
        <v>0</v>
      </c>
      <c r="P53" s="32">
        <v>0</v>
      </c>
      <c r="Q53" s="34">
        <v>0</v>
      </c>
      <c r="R53" s="42" t="s">
        <v>23</v>
      </c>
      <c r="U53" s="47"/>
      <c r="V53" s="64">
        <f>SUM(V50:V52)</f>
        <v>0</v>
      </c>
      <c r="W53" s="64">
        <f>SUM(W50:W52)</f>
        <v>0</v>
      </c>
      <c r="X53" s="64">
        <f>SUM(X50:X52)</f>
        <v>0</v>
      </c>
      <c r="Y53" s="64">
        <f>SUM(Y50:Y52)</f>
        <v>0</v>
      </c>
      <c r="Z53" s="113"/>
      <c r="AA53" s="63"/>
      <c r="AB53" s="63">
        <f>SUM(AB45:AB52)</f>
        <v>388863</v>
      </c>
    </row>
    <row r="54" spans="1:28" s="110" customFormat="1" ht="13.5">
      <c r="A54" s="23" t="s">
        <v>65</v>
      </c>
      <c r="B54" s="36">
        <v>1</v>
      </c>
      <c r="C54" s="32">
        <v>34</v>
      </c>
      <c r="D54" s="32" t="s">
        <v>93</v>
      </c>
      <c r="E54" s="32" t="s">
        <v>93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4">
        <v>0</v>
      </c>
      <c r="R54" s="42" t="s">
        <v>24</v>
      </c>
      <c r="U54" s="47"/>
      <c r="V54" s="64"/>
      <c r="W54" s="64"/>
      <c r="X54" s="113"/>
      <c r="Y54" s="113"/>
      <c r="Z54" s="113"/>
      <c r="AA54" s="63"/>
      <c r="AB54" s="115">
        <f>AB43-AB44</f>
        <v>1031088</v>
      </c>
    </row>
    <row r="55" spans="1:28" s="110" customFormat="1" ht="13.5">
      <c r="A55" s="23" t="s">
        <v>67</v>
      </c>
      <c r="B55" s="36">
        <v>5</v>
      </c>
      <c r="C55" s="32">
        <v>202</v>
      </c>
      <c r="D55" s="32">
        <v>750</v>
      </c>
      <c r="E55" s="32">
        <v>2431</v>
      </c>
      <c r="F55" s="32">
        <v>9</v>
      </c>
      <c r="G55" s="32">
        <v>593</v>
      </c>
      <c r="H55" s="32">
        <v>6316</v>
      </c>
      <c r="I55" s="32">
        <v>14324</v>
      </c>
      <c r="J55" s="32">
        <v>6</v>
      </c>
      <c r="K55" s="32">
        <v>932</v>
      </c>
      <c r="L55" s="32" t="s">
        <v>93</v>
      </c>
      <c r="M55" s="32">
        <v>44252</v>
      </c>
      <c r="N55" s="32">
        <v>2</v>
      </c>
      <c r="O55" s="32">
        <v>641</v>
      </c>
      <c r="P55" s="32" t="s">
        <v>93</v>
      </c>
      <c r="Q55" s="34" t="s">
        <v>93</v>
      </c>
      <c r="R55" s="42" t="s">
        <v>25</v>
      </c>
      <c r="U55" s="60"/>
      <c r="V55" s="61"/>
      <c r="W55" s="62"/>
      <c r="X55" s="113"/>
      <c r="Y55" s="113"/>
      <c r="Z55" s="113"/>
      <c r="AA55" s="63"/>
      <c r="AB55" s="63"/>
    </row>
    <row r="56" spans="1:28" s="110" customFormat="1" ht="13.5">
      <c r="A56" s="23" t="s">
        <v>69</v>
      </c>
      <c r="B56" s="100">
        <v>2</v>
      </c>
      <c r="C56" s="32">
        <v>90</v>
      </c>
      <c r="D56" s="32" t="s">
        <v>93</v>
      </c>
      <c r="E56" s="32" t="s">
        <v>93</v>
      </c>
      <c r="F56" s="32">
        <v>4</v>
      </c>
      <c r="G56" s="32">
        <v>326</v>
      </c>
      <c r="H56" s="32">
        <v>3902</v>
      </c>
      <c r="I56" s="32">
        <v>6235</v>
      </c>
      <c r="J56" s="32">
        <v>0</v>
      </c>
      <c r="K56" s="32">
        <v>0</v>
      </c>
      <c r="L56" s="32">
        <v>0</v>
      </c>
      <c r="M56" s="32">
        <v>0</v>
      </c>
      <c r="N56" s="32">
        <v>2</v>
      </c>
      <c r="O56" s="32">
        <v>2268</v>
      </c>
      <c r="P56" s="32" t="s">
        <v>93</v>
      </c>
      <c r="Q56" s="34" t="s">
        <v>93</v>
      </c>
      <c r="R56" s="42" t="s">
        <v>26</v>
      </c>
      <c r="U56" s="47" t="s">
        <v>108</v>
      </c>
      <c r="V56" s="99">
        <v>106</v>
      </c>
      <c r="W56" s="99">
        <v>2247</v>
      </c>
      <c r="X56" s="111">
        <f aca="true" t="shared" si="4" ref="X56:Y61">(ROUND(AA56,-2))/100</f>
        <v>5846</v>
      </c>
      <c r="Y56" s="111">
        <f t="shared" si="4"/>
        <v>12525</v>
      </c>
      <c r="Z56" s="111"/>
      <c r="AA56" s="63">
        <v>584575</v>
      </c>
      <c r="AB56" s="63">
        <v>1252546</v>
      </c>
    </row>
    <row r="57" spans="1:28" s="110" customFormat="1" ht="13.5">
      <c r="A57" s="23" t="s">
        <v>71</v>
      </c>
      <c r="B57" s="36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1</v>
      </c>
      <c r="K57" s="32">
        <v>114</v>
      </c>
      <c r="L57" s="32" t="s">
        <v>93</v>
      </c>
      <c r="M57" s="32" t="s">
        <v>93</v>
      </c>
      <c r="N57" s="32">
        <v>3</v>
      </c>
      <c r="O57" s="32">
        <v>1089</v>
      </c>
      <c r="P57" s="32" t="s">
        <v>93</v>
      </c>
      <c r="Q57" s="34" t="s">
        <v>93</v>
      </c>
      <c r="R57" s="42" t="s">
        <v>27</v>
      </c>
      <c r="U57" s="47" t="s">
        <v>95</v>
      </c>
      <c r="V57" s="99">
        <v>43</v>
      </c>
      <c r="W57" s="99">
        <v>278</v>
      </c>
      <c r="X57" s="111">
        <f t="shared" si="4"/>
        <v>297</v>
      </c>
      <c r="Y57" s="111">
        <f t="shared" si="4"/>
        <v>1109</v>
      </c>
      <c r="Z57" s="111"/>
      <c r="AA57" s="63">
        <v>29667</v>
      </c>
      <c r="AB57" s="63">
        <v>110864</v>
      </c>
    </row>
    <row r="58" spans="1:28" s="110" customFormat="1" ht="13.5">
      <c r="A58" s="23" t="s">
        <v>73</v>
      </c>
      <c r="B58" s="36">
        <v>11</v>
      </c>
      <c r="C58" s="32">
        <v>417</v>
      </c>
      <c r="D58" s="32">
        <v>4399</v>
      </c>
      <c r="E58" s="32">
        <v>8720</v>
      </c>
      <c r="F58" s="32">
        <v>16</v>
      </c>
      <c r="G58" s="32">
        <v>1041</v>
      </c>
      <c r="H58" s="32">
        <v>6817</v>
      </c>
      <c r="I58" s="32">
        <v>14645</v>
      </c>
      <c r="J58" s="32">
        <v>3</v>
      </c>
      <c r="K58" s="32">
        <v>399</v>
      </c>
      <c r="L58" s="32" t="s">
        <v>93</v>
      </c>
      <c r="M58" s="32" t="s">
        <v>93</v>
      </c>
      <c r="N58" s="32">
        <v>2</v>
      </c>
      <c r="O58" s="32">
        <v>487</v>
      </c>
      <c r="P58" s="32" t="s">
        <v>93</v>
      </c>
      <c r="Q58" s="34" t="s">
        <v>93</v>
      </c>
      <c r="R58" s="42" t="s">
        <v>28</v>
      </c>
      <c r="U58" s="47" t="s">
        <v>96</v>
      </c>
      <c r="V58" s="52">
        <v>30</v>
      </c>
      <c r="W58" s="52">
        <v>414</v>
      </c>
      <c r="X58" s="111">
        <f t="shared" si="4"/>
        <v>831</v>
      </c>
      <c r="Y58" s="111">
        <f t="shared" si="4"/>
        <v>2406</v>
      </c>
      <c r="Z58" s="111"/>
      <c r="AA58" s="63">
        <v>83131</v>
      </c>
      <c r="AB58" s="82">
        <v>240585</v>
      </c>
    </row>
    <row r="59" spans="1:28" s="110" customFormat="1" ht="13.5">
      <c r="A59" s="23" t="s">
        <v>75</v>
      </c>
      <c r="B59" s="36">
        <v>14</v>
      </c>
      <c r="C59" s="32">
        <v>543</v>
      </c>
      <c r="D59" s="32">
        <v>5663</v>
      </c>
      <c r="E59" s="32">
        <v>10832</v>
      </c>
      <c r="F59" s="32">
        <v>12</v>
      </c>
      <c r="G59" s="32">
        <v>818</v>
      </c>
      <c r="H59" s="32">
        <v>13252</v>
      </c>
      <c r="I59" s="32">
        <v>22592</v>
      </c>
      <c r="J59" s="32">
        <v>10</v>
      </c>
      <c r="K59" s="32">
        <v>1440</v>
      </c>
      <c r="L59" s="32">
        <v>13740</v>
      </c>
      <c r="M59" s="32">
        <v>48545</v>
      </c>
      <c r="N59" s="32">
        <v>8</v>
      </c>
      <c r="O59" s="32">
        <v>2590</v>
      </c>
      <c r="P59" s="32">
        <v>54614</v>
      </c>
      <c r="Q59" s="34" t="s">
        <v>93</v>
      </c>
      <c r="R59" s="42" t="s">
        <v>29</v>
      </c>
      <c r="U59" s="47" t="s">
        <v>97</v>
      </c>
      <c r="V59" s="54">
        <v>13</v>
      </c>
      <c r="W59" s="54">
        <v>316</v>
      </c>
      <c r="X59" s="111">
        <f t="shared" si="4"/>
        <v>810</v>
      </c>
      <c r="Y59" s="111">
        <f t="shared" si="4"/>
        <v>1879</v>
      </c>
      <c r="Z59" s="111"/>
      <c r="AA59" s="63">
        <v>80983</v>
      </c>
      <c r="AB59" s="83">
        <v>187880</v>
      </c>
    </row>
    <row r="60" spans="1:28" s="110" customFormat="1" ht="13.5">
      <c r="A60" s="23" t="s">
        <v>77</v>
      </c>
      <c r="B60" s="36">
        <v>12</v>
      </c>
      <c r="C60" s="32">
        <v>462</v>
      </c>
      <c r="D60" s="32">
        <v>2126</v>
      </c>
      <c r="E60" s="32">
        <v>4240</v>
      </c>
      <c r="F60" s="32">
        <v>6</v>
      </c>
      <c r="G60" s="32">
        <v>398</v>
      </c>
      <c r="H60" s="32">
        <v>3030</v>
      </c>
      <c r="I60" s="32">
        <v>5001</v>
      </c>
      <c r="J60" s="32">
        <v>10</v>
      </c>
      <c r="K60" s="32">
        <v>1414</v>
      </c>
      <c r="L60" s="32">
        <v>24616</v>
      </c>
      <c r="M60" s="32">
        <v>31567</v>
      </c>
      <c r="N60" s="32">
        <v>10</v>
      </c>
      <c r="O60" s="32">
        <v>4454</v>
      </c>
      <c r="P60" s="32" t="s">
        <v>93</v>
      </c>
      <c r="Q60" s="34" t="s">
        <v>93</v>
      </c>
      <c r="R60" s="42" t="s">
        <v>30</v>
      </c>
      <c r="U60" s="47" t="s">
        <v>98</v>
      </c>
      <c r="V60" s="54">
        <v>7</v>
      </c>
      <c r="W60" s="54">
        <v>267</v>
      </c>
      <c r="X60" s="63" t="s">
        <v>127</v>
      </c>
      <c r="Y60" s="63" t="s">
        <v>127</v>
      </c>
      <c r="Z60" s="63"/>
      <c r="AA60" s="63" t="s">
        <v>127</v>
      </c>
      <c r="AB60" s="83" t="s">
        <v>127</v>
      </c>
    </row>
    <row r="61" spans="1:28" s="110" customFormat="1" ht="13.5">
      <c r="A61" s="23" t="s">
        <v>79</v>
      </c>
      <c r="B61" s="36">
        <v>2</v>
      </c>
      <c r="C61" s="32">
        <v>69</v>
      </c>
      <c r="D61" s="32" t="s">
        <v>93</v>
      </c>
      <c r="E61" s="32" t="s">
        <v>93</v>
      </c>
      <c r="F61" s="32">
        <v>1</v>
      </c>
      <c r="G61" s="32">
        <v>69</v>
      </c>
      <c r="H61" s="32" t="s">
        <v>93</v>
      </c>
      <c r="I61" s="32" t="s">
        <v>93</v>
      </c>
      <c r="J61" s="32">
        <v>2</v>
      </c>
      <c r="K61" s="32">
        <v>295</v>
      </c>
      <c r="L61" s="32" t="s">
        <v>93</v>
      </c>
      <c r="M61" s="32" t="s">
        <v>93</v>
      </c>
      <c r="N61" s="32">
        <v>0</v>
      </c>
      <c r="O61" s="32">
        <v>0</v>
      </c>
      <c r="P61" s="32">
        <v>0</v>
      </c>
      <c r="Q61" s="34">
        <v>0</v>
      </c>
      <c r="R61" s="42" t="s">
        <v>31</v>
      </c>
      <c r="U61" s="47" t="s">
        <v>99</v>
      </c>
      <c r="V61" s="54">
        <v>11</v>
      </c>
      <c r="W61" s="54">
        <v>732</v>
      </c>
      <c r="X61" s="111">
        <f t="shared" si="4"/>
        <v>2589</v>
      </c>
      <c r="Y61" s="111">
        <f t="shared" si="4"/>
        <v>4537</v>
      </c>
      <c r="Z61" s="111"/>
      <c r="AA61" s="63">
        <v>258892</v>
      </c>
      <c r="AB61" s="83">
        <v>453701</v>
      </c>
    </row>
    <row r="62" spans="1:28" s="110" customFormat="1" ht="13.5">
      <c r="A62" s="23" t="s">
        <v>81</v>
      </c>
      <c r="B62" s="36">
        <v>4</v>
      </c>
      <c r="C62" s="32">
        <v>157</v>
      </c>
      <c r="D62" s="32">
        <v>860</v>
      </c>
      <c r="E62" s="32">
        <v>2338</v>
      </c>
      <c r="F62" s="32">
        <v>9</v>
      </c>
      <c r="G62" s="32">
        <v>599</v>
      </c>
      <c r="H62" s="32">
        <v>732</v>
      </c>
      <c r="I62" s="32">
        <v>3484</v>
      </c>
      <c r="J62" s="32">
        <v>6</v>
      </c>
      <c r="K62" s="32">
        <v>856</v>
      </c>
      <c r="L62" s="32">
        <v>1611</v>
      </c>
      <c r="M62" s="32">
        <v>7067</v>
      </c>
      <c r="N62" s="32">
        <v>8</v>
      </c>
      <c r="O62" s="32">
        <v>5863</v>
      </c>
      <c r="P62" s="32" t="s">
        <v>93</v>
      </c>
      <c r="Q62" s="34" t="s">
        <v>93</v>
      </c>
      <c r="R62" s="42" t="s">
        <v>32</v>
      </c>
      <c r="U62" s="104" t="s">
        <v>100</v>
      </c>
      <c r="V62" s="56">
        <v>2</v>
      </c>
      <c r="W62" s="33" t="s">
        <v>93</v>
      </c>
      <c r="X62" s="38" t="s">
        <v>93</v>
      </c>
      <c r="Y62" s="33" t="s">
        <v>93</v>
      </c>
      <c r="Z62" s="63"/>
      <c r="AA62" s="63" t="s">
        <v>127</v>
      </c>
      <c r="AB62" s="83" t="s">
        <v>127</v>
      </c>
    </row>
    <row r="63" spans="1:28" s="110" customFormat="1" ht="13.5">
      <c r="A63" s="23" t="s">
        <v>83</v>
      </c>
      <c r="B63" s="36">
        <v>10</v>
      </c>
      <c r="C63" s="32">
        <v>372</v>
      </c>
      <c r="D63" s="32">
        <v>6700</v>
      </c>
      <c r="E63" s="32">
        <v>8371</v>
      </c>
      <c r="F63" s="32">
        <v>13</v>
      </c>
      <c r="G63" s="32">
        <v>918</v>
      </c>
      <c r="H63" s="32">
        <v>27829</v>
      </c>
      <c r="I63" s="32">
        <v>36967</v>
      </c>
      <c r="J63" s="32">
        <v>6</v>
      </c>
      <c r="K63" s="32">
        <v>793</v>
      </c>
      <c r="L63" s="32">
        <v>18052</v>
      </c>
      <c r="M63" s="32">
        <v>36287</v>
      </c>
      <c r="N63" s="32">
        <v>4</v>
      </c>
      <c r="O63" s="32">
        <v>1145</v>
      </c>
      <c r="P63" s="32" t="s">
        <v>93</v>
      </c>
      <c r="Q63" s="34" t="s">
        <v>93</v>
      </c>
      <c r="R63" s="42" t="s">
        <v>33</v>
      </c>
      <c r="U63" s="47" t="s">
        <v>101</v>
      </c>
      <c r="V63" s="54">
        <v>0</v>
      </c>
      <c r="W63" s="54">
        <v>0</v>
      </c>
      <c r="X63" s="63">
        <v>0</v>
      </c>
      <c r="Y63" s="63">
        <v>0</v>
      </c>
      <c r="Z63" s="63"/>
      <c r="AA63" s="63">
        <v>0</v>
      </c>
      <c r="AB63" s="83">
        <v>0</v>
      </c>
    </row>
    <row r="64" spans="1:28" s="110" customFormat="1" ht="13.5">
      <c r="A64" s="23" t="s">
        <v>85</v>
      </c>
      <c r="B64" s="36">
        <v>2</v>
      </c>
      <c r="C64" s="32">
        <v>88</v>
      </c>
      <c r="D64" s="32" t="s">
        <v>93</v>
      </c>
      <c r="E64" s="32" t="s">
        <v>93</v>
      </c>
      <c r="F64" s="32">
        <v>1</v>
      </c>
      <c r="G64" s="32">
        <v>62</v>
      </c>
      <c r="H64" s="32" t="s">
        <v>93</v>
      </c>
      <c r="I64" s="32" t="s">
        <v>93</v>
      </c>
      <c r="J64" s="32">
        <v>2</v>
      </c>
      <c r="K64" s="32">
        <v>340</v>
      </c>
      <c r="L64" s="32" t="s">
        <v>93</v>
      </c>
      <c r="M64" s="32" t="s">
        <v>93</v>
      </c>
      <c r="N64" s="32">
        <v>2</v>
      </c>
      <c r="O64" s="32">
        <v>1337</v>
      </c>
      <c r="P64" s="32" t="s">
        <v>93</v>
      </c>
      <c r="Q64" s="34" t="s">
        <v>93</v>
      </c>
      <c r="R64" s="42" t="s">
        <v>34</v>
      </c>
      <c r="U64" s="47" t="s">
        <v>102</v>
      </c>
      <c r="V64" s="54">
        <v>0</v>
      </c>
      <c r="W64" s="54">
        <v>0</v>
      </c>
      <c r="X64" s="63">
        <v>0</v>
      </c>
      <c r="Y64" s="63">
        <v>0</v>
      </c>
      <c r="Z64" s="63"/>
      <c r="AA64" s="63">
        <v>0</v>
      </c>
      <c r="AB64" s="83">
        <v>0</v>
      </c>
    </row>
    <row r="65" spans="1:28" s="110" customFormat="1" ht="13.5">
      <c r="A65" s="24" t="s">
        <v>87</v>
      </c>
      <c r="B65" s="38">
        <v>2</v>
      </c>
      <c r="C65" s="33">
        <v>67</v>
      </c>
      <c r="D65" s="33" t="s">
        <v>93</v>
      </c>
      <c r="E65" s="33" t="s">
        <v>93</v>
      </c>
      <c r="F65" s="33">
        <v>2</v>
      </c>
      <c r="G65" s="33">
        <v>126</v>
      </c>
      <c r="H65" s="33" t="s">
        <v>93</v>
      </c>
      <c r="I65" s="33" t="s">
        <v>93</v>
      </c>
      <c r="J65" s="33">
        <v>1</v>
      </c>
      <c r="K65" s="33">
        <v>103</v>
      </c>
      <c r="L65" s="33" t="s">
        <v>93</v>
      </c>
      <c r="M65" s="33" t="s">
        <v>93</v>
      </c>
      <c r="N65" s="33">
        <v>0</v>
      </c>
      <c r="O65" s="33">
        <v>0</v>
      </c>
      <c r="P65" s="33">
        <v>0</v>
      </c>
      <c r="Q65" s="35">
        <v>0</v>
      </c>
      <c r="R65" s="43" t="s">
        <v>35</v>
      </c>
      <c r="U65" s="47" t="s">
        <v>103</v>
      </c>
      <c r="V65" s="56">
        <v>0</v>
      </c>
      <c r="W65" s="56">
        <v>0</v>
      </c>
      <c r="X65" s="63">
        <v>0</v>
      </c>
      <c r="Y65" s="63">
        <v>0</v>
      </c>
      <c r="Z65" s="63"/>
      <c r="AA65" s="63">
        <v>0</v>
      </c>
      <c r="AB65" s="85">
        <v>0</v>
      </c>
    </row>
    <row r="66" spans="1:28" ht="13.5">
      <c r="A66" s="27" t="s">
        <v>40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7"/>
      <c r="U66" s="69"/>
      <c r="V66" s="58">
        <f>SUM(V63:V65)</f>
        <v>0</v>
      </c>
      <c r="W66" s="58">
        <f>SUM(W63:W65)</f>
        <v>0</v>
      </c>
      <c r="X66" s="58">
        <f>SUM(X63:X65)</f>
        <v>0</v>
      </c>
      <c r="Y66" s="58">
        <f>SUM(Y63:Y65)</f>
        <v>0</v>
      </c>
      <c r="Z66" s="46"/>
      <c r="AA66" s="70"/>
      <c r="AB66" s="59">
        <f>SUM(AB58:AB65)</f>
        <v>882166</v>
      </c>
    </row>
    <row r="67" spans="21:28" ht="13.5">
      <c r="U67" s="69"/>
      <c r="V67" s="64"/>
      <c r="W67" s="64"/>
      <c r="X67" s="46"/>
      <c r="Y67" s="46"/>
      <c r="Z67" s="46"/>
      <c r="AA67" s="70"/>
      <c r="AB67" s="66">
        <f>AB56-AB57</f>
        <v>1141682</v>
      </c>
    </row>
    <row r="68" spans="21:28" ht="13.5">
      <c r="U68" s="71"/>
      <c r="V68" s="62"/>
      <c r="W68" s="62"/>
      <c r="X68" s="46"/>
      <c r="Y68" s="46"/>
      <c r="Z68" s="46"/>
      <c r="AA68" s="63"/>
      <c r="AB68" s="63"/>
    </row>
    <row r="69" spans="21:28" ht="13.5">
      <c r="U69" s="60"/>
      <c r="V69" s="62"/>
      <c r="W69" s="62"/>
      <c r="X69" s="46"/>
      <c r="Y69" s="46"/>
      <c r="Z69" s="46"/>
      <c r="AA69" s="63"/>
      <c r="AB69" s="63"/>
    </row>
    <row r="70" spans="20:28" ht="13.5">
      <c r="T70" s="94"/>
      <c r="U70" s="88" t="s">
        <v>109</v>
      </c>
      <c r="V70" s="65">
        <v>220</v>
      </c>
      <c r="W70" s="65">
        <v>2144</v>
      </c>
      <c r="X70" s="98">
        <f aca="true" t="shared" si="5" ref="X70:Y73">(ROUND(AA70,-2))/100</f>
        <v>13621</v>
      </c>
      <c r="Y70" s="98">
        <f t="shared" si="5"/>
        <v>25443</v>
      </c>
      <c r="Z70" s="90"/>
      <c r="AA70" s="48">
        <v>1362143</v>
      </c>
      <c r="AB70" s="49">
        <v>2544253</v>
      </c>
    </row>
    <row r="71" spans="21:28" ht="13.5">
      <c r="U71" s="47" t="s">
        <v>95</v>
      </c>
      <c r="V71" s="50">
        <v>152</v>
      </c>
      <c r="W71" s="50">
        <v>913</v>
      </c>
      <c r="X71" s="90">
        <f t="shared" si="5"/>
        <v>3531</v>
      </c>
      <c r="Y71" s="90">
        <f t="shared" si="5"/>
        <v>7604</v>
      </c>
      <c r="Z71" s="90"/>
      <c r="AA71" s="48">
        <v>353110</v>
      </c>
      <c r="AB71" s="51">
        <v>760432</v>
      </c>
    </row>
    <row r="72" spans="21:28" ht="13.5">
      <c r="U72" s="47" t="s">
        <v>96</v>
      </c>
      <c r="V72" s="52">
        <v>49</v>
      </c>
      <c r="W72" s="52">
        <v>626</v>
      </c>
      <c r="X72" s="90">
        <f t="shared" si="5"/>
        <v>4277</v>
      </c>
      <c r="Y72" s="90">
        <f t="shared" si="5"/>
        <v>8137</v>
      </c>
      <c r="Z72" s="90"/>
      <c r="AA72" s="48">
        <v>427701</v>
      </c>
      <c r="AB72" s="53">
        <v>813730</v>
      </c>
    </row>
    <row r="73" spans="21:28" ht="13.5">
      <c r="U73" s="47" t="s">
        <v>97</v>
      </c>
      <c r="V73" s="54">
        <v>14</v>
      </c>
      <c r="W73" s="54">
        <v>329</v>
      </c>
      <c r="X73" s="90">
        <f t="shared" si="5"/>
        <v>4196</v>
      </c>
      <c r="Y73" s="90">
        <f t="shared" si="5"/>
        <v>6352</v>
      </c>
      <c r="Z73" s="90"/>
      <c r="AA73" s="48">
        <v>419590</v>
      </c>
      <c r="AB73" s="55">
        <v>635165</v>
      </c>
    </row>
    <row r="74" spans="21:28" ht="13.5">
      <c r="U74" s="47" t="s">
        <v>98</v>
      </c>
      <c r="V74" s="54">
        <v>4</v>
      </c>
      <c r="W74" s="32" t="s">
        <v>93</v>
      </c>
      <c r="X74" s="36" t="s">
        <v>93</v>
      </c>
      <c r="Y74" s="32" t="s">
        <v>93</v>
      </c>
      <c r="Z74" s="48"/>
      <c r="AA74" s="48" t="s">
        <v>127</v>
      </c>
      <c r="AB74" s="55" t="s">
        <v>127</v>
      </c>
    </row>
    <row r="75" spans="21:28" ht="13.5">
      <c r="U75" s="47" t="s">
        <v>99</v>
      </c>
      <c r="V75" s="54">
        <v>0</v>
      </c>
      <c r="W75" s="54">
        <v>0</v>
      </c>
      <c r="X75" s="48">
        <v>0</v>
      </c>
      <c r="Y75" s="48">
        <v>0</v>
      </c>
      <c r="Z75" s="48"/>
      <c r="AA75" s="48">
        <v>0</v>
      </c>
      <c r="AB75" s="55">
        <v>0</v>
      </c>
    </row>
    <row r="76" spans="21:28" ht="13.5">
      <c r="U76" s="104" t="s">
        <v>100</v>
      </c>
      <c r="V76" s="56">
        <v>1</v>
      </c>
      <c r="W76" s="33" t="s">
        <v>93</v>
      </c>
      <c r="X76" s="38" t="s">
        <v>93</v>
      </c>
      <c r="Y76" s="33" t="s">
        <v>93</v>
      </c>
      <c r="Z76" s="48"/>
      <c r="AA76" s="48" t="s">
        <v>127</v>
      </c>
      <c r="AB76" s="55" t="s">
        <v>127</v>
      </c>
    </row>
    <row r="77" spans="21:28" ht="13.5">
      <c r="U77" s="47" t="s">
        <v>101</v>
      </c>
      <c r="V77" s="54">
        <v>0</v>
      </c>
      <c r="W77" s="54">
        <v>0</v>
      </c>
      <c r="X77" s="48">
        <v>0</v>
      </c>
      <c r="Y77" s="48">
        <v>0</v>
      </c>
      <c r="Z77" s="48"/>
      <c r="AA77" s="48">
        <v>0</v>
      </c>
      <c r="AB77" s="55">
        <v>0</v>
      </c>
    </row>
    <row r="78" spans="21:28" ht="13.5">
      <c r="U78" s="47" t="s">
        <v>102</v>
      </c>
      <c r="V78" s="54">
        <v>0</v>
      </c>
      <c r="W78" s="54">
        <v>0</v>
      </c>
      <c r="X78" s="48">
        <v>0</v>
      </c>
      <c r="Y78" s="48">
        <v>0</v>
      </c>
      <c r="Z78" s="48"/>
      <c r="AA78" s="48">
        <v>0</v>
      </c>
      <c r="AB78" s="55">
        <v>0</v>
      </c>
    </row>
    <row r="79" spans="21:28" ht="13.5">
      <c r="U79" s="47" t="s">
        <v>103</v>
      </c>
      <c r="V79" s="56">
        <v>0</v>
      </c>
      <c r="W79" s="56">
        <v>0</v>
      </c>
      <c r="X79" s="48">
        <v>0</v>
      </c>
      <c r="Y79" s="48">
        <v>0</v>
      </c>
      <c r="Z79" s="48"/>
      <c r="AA79" s="48">
        <v>0</v>
      </c>
      <c r="AB79" s="57">
        <v>0</v>
      </c>
    </row>
    <row r="80" spans="21:28" ht="13.5">
      <c r="U80" s="47"/>
      <c r="V80" s="58">
        <f>SUM(V77:V79)</f>
        <v>0</v>
      </c>
      <c r="W80" s="58">
        <f>SUM(W77:W79)</f>
        <v>0</v>
      </c>
      <c r="X80" s="58">
        <f>SUM(X77:X79)</f>
        <v>0</v>
      </c>
      <c r="Y80" s="58">
        <f>SUM(Y77:Y79)</f>
        <v>0</v>
      </c>
      <c r="Z80" s="46"/>
      <c r="AA80" s="48"/>
      <c r="AB80" s="59">
        <f>SUM(AB72:AB79)</f>
        <v>1448895</v>
      </c>
    </row>
    <row r="81" spans="21:28" ht="13.5">
      <c r="U81" s="47"/>
      <c r="V81" s="64"/>
      <c r="W81" s="64"/>
      <c r="X81" s="46"/>
      <c r="Y81" s="46"/>
      <c r="Z81" s="46"/>
      <c r="AA81" s="48"/>
      <c r="AB81" s="66">
        <f>AB70-AB71</f>
        <v>1783821</v>
      </c>
    </row>
    <row r="82" spans="21:28" ht="13.5">
      <c r="U82" s="60"/>
      <c r="V82" s="61"/>
      <c r="W82" s="62"/>
      <c r="X82" s="46"/>
      <c r="Y82" s="46"/>
      <c r="Z82" s="46"/>
      <c r="AA82" s="63"/>
      <c r="AB82" s="63"/>
    </row>
    <row r="83" spans="20:28" ht="13.5">
      <c r="T83" s="94"/>
      <c r="U83" s="88" t="s">
        <v>110</v>
      </c>
      <c r="V83" s="65">
        <v>105</v>
      </c>
      <c r="W83" s="65">
        <v>1520</v>
      </c>
      <c r="X83" s="98">
        <f aca="true" t="shared" si="6" ref="X83:Y88">(ROUND(AA83,-2))/100</f>
        <v>9931</v>
      </c>
      <c r="Y83" s="98">
        <f t="shared" si="6"/>
        <v>18466</v>
      </c>
      <c r="Z83" s="90"/>
      <c r="AA83" s="48">
        <v>993090</v>
      </c>
      <c r="AB83" s="49">
        <v>1846606</v>
      </c>
    </row>
    <row r="84" spans="21:28" ht="13.5">
      <c r="U84" s="47" t="s">
        <v>95</v>
      </c>
      <c r="V84" s="50">
        <v>63</v>
      </c>
      <c r="W84" s="50">
        <v>371</v>
      </c>
      <c r="X84" s="90">
        <f t="shared" si="6"/>
        <v>1435</v>
      </c>
      <c r="Y84" s="90">
        <f t="shared" si="6"/>
        <v>3330</v>
      </c>
      <c r="Z84" s="90"/>
      <c r="AA84" s="48">
        <v>143526</v>
      </c>
      <c r="AB84" s="51">
        <v>333012</v>
      </c>
    </row>
    <row r="85" spans="21:28" ht="13.5">
      <c r="U85" s="47" t="s">
        <v>96</v>
      </c>
      <c r="V85" s="52">
        <v>21</v>
      </c>
      <c r="W85" s="52">
        <v>258</v>
      </c>
      <c r="X85" s="90">
        <f t="shared" si="6"/>
        <v>867</v>
      </c>
      <c r="Y85" s="90">
        <f t="shared" si="6"/>
        <v>2174</v>
      </c>
      <c r="Z85" s="90"/>
      <c r="AA85" s="48">
        <v>86694</v>
      </c>
      <c r="AB85" s="53">
        <v>217414</v>
      </c>
    </row>
    <row r="86" spans="21:28" ht="13.5">
      <c r="U86" s="47" t="s">
        <v>97</v>
      </c>
      <c r="V86" s="54">
        <v>9</v>
      </c>
      <c r="W86" s="54">
        <v>220</v>
      </c>
      <c r="X86" s="90">
        <f t="shared" si="6"/>
        <v>1432</v>
      </c>
      <c r="Y86" s="90">
        <f t="shared" si="6"/>
        <v>2735</v>
      </c>
      <c r="Z86" s="90"/>
      <c r="AA86" s="48">
        <v>143190</v>
      </c>
      <c r="AB86" s="55">
        <v>273511</v>
      </c>
    </row>
    <row r="87" spans="21:28" ht="13.5">
      <c r="U87" s="47" t="s">
        <v>98</v>
      </c>
      <c r="V87" s="54">
        <v>6</v>
      </c>
      <c r="W87" s="54">
        <v>236</v>
      </c>
      <c r="X87" s="90">
        <f t="shared" si="6"/>
        <v>2240</v>
      </c>
      <c r="Y87" s="90">
        <f t="shared" si="6"/>
        <v>3723</v>
      </c>
      <c r="Z87" s="90"/>
      <c r="AA87" s="48">
        <v>224003</v>
      </c>
      <c r="AB87" s="55">
        <v>372260</v>
      </c>
    </row>
    <row r="88" spans="21:28" ht="13.5">
      <c r="U88" s="47" t="s">
        <v>99</v>
      </c>
      <c r="V88" s="54">
        <v>6</v>
      </c>
      <c r="W88" s="54">
        <v>435</v>
      </c>
      <c r="X88" s="90">
        <f t="shared" si="6"/>
        <v>3957</v>
      </c>
      <c r="Y88" s="90">
        <f t="shared" si="6"/>
        <v>6504</v>
      </c>
      <c r="Z88" s="90"/>
      <c r="AA88" s="48">
        <v>395677</v>
      </c>
      <c r="AB88" s="55">
        <v>650409</v>
      </c>
    </row>
    <row r="89" spans="21:28" ht="13.5">
      <c r="U89" s="104" t="s">
        <v>100</v>
      </c>
      <c r="V89" s="56">
        <v>0</v>
      </c>
      <c r="W89" s="56">
        <v>0</v>
      </c>
      <c r="X89" s="106">
        <v>0</v>
      </c>
      <c r="Y89" s="106">
        <v>0</v>
      </c>
      <c r="Z89" s="92"/>
      <c r="AA89" s="48">
        <v>0</v>
      </c>
      <c r="AB89" s="55">
        <v>0</v>
      </c>
    </row>
    <row r="90" spans="21:28" ht="13.5">
      <c r="U90" s="47" t="s">
        <v>101</v>
      </c>
      <c r="V90" s="54">
        <v>0</v>
      </c>
      <c r="W90" s="54">
        <v>0</v>
      </c>
      <c r="X90" s="48">
        <v>0</v>
      </c>
      <c r="Y90" s="92">
        <v>0</v>
      </c>
      <c r="Z90" s="92"/>
      <c r="AA90" s="48">
        <v>0</v>
      </c>
      <c r="AB90" s="55">
        <v>0</v>
      </c>
    </row>
    <row r="91" spans="21:28" ht="13.5">
      <c r="U91" s="47" t="s">
        <v>102</v>
      </c>
      <c r="V91" s="54">
        <v>0</v>
      </c>
      <c r="W91" s="54">
        <v>0</v>
      </c>
      <c r="X91" s="48">
        <v>0</v>
      </c>
      <c r="Y91" s="92">
        <v>0</v>
      </c>
      <c r="Z91" s="92"/>
      <c r="AA91" s="48">
        <v>0</v>
      </c>
      <c r="AB91" s="55">
        <v>0</v>
      </c>
    </row>
    <row r="92" spans="21:28" ht="13.5">
      <c r="U92" s="47" t="s">
        <v>103</v>
      </c>
      <c r="V92" s="56">
        <v>0</v>
      </c>
      <c r="W92" s="56">
        <v>0</v>
      </c>
      <c r="X92" s="48">
        <v>0</v>
      </c>
      <c r="Y92" s="92">
        <v>0</v>
      </c>
      <c r="Z92" s="92"/>
      <c r="AA92" s="48">
        <v>0</v>
      </c>
      <c r="AB92" s="57">
        <v>0</v>
      </c>
    </row>
    <row r="93" spans="21:28" ht="13.5">
      <c r="U93" s="47"/>
      <c r="V93" s="58">
        <f>SUM(V90:V92)</f>
        <v>0</v>
      </c>
      <c r="W93" s="58">
        <f>SUM(W90:W92)</f>
        <v>0</v>
      </c>
      <c r="X93" s="58">
        <f>SUM(X90:X92)</f>
        <v>0</v>
      </c>
      <c r="Y93" s="58">
        <f>SUM(Y90:Y92)</f>
        <v>0</v>
      </c>
      <c r="Z93" s="46"/>
      <c r="AA93" s="48"/>
      <c r="AB93" s="59">
        <f>SUM(AB85:AB92)</f>
        <v>1513594</v>
      </c>
    </row>
    <row r="94" spans="21:28" ht="13.5">
      <c r="U94" s="60"/>
      <c r="V94" s="61"/>
      <c r="W94" s="62"/>
      <c r="X94" s="46"/>
      <c r="Y94" s="46"/>
      <c r="Z94" s="46"/>
      <c r="AA94" s="63"/>
      <c r="AB94" s="63"/>
    </row>
    <row r="95" spans="20:28" ht="13.5">
      <c r="T95" s="94"/>
      <c r="U95" s="88" t="s">
        <v>111</v>
      </c>
      <c r="V95" s="65">
        <v>22</v>
      </c>
      <c r="W95" s="65">
        <v>754</v>
      </c>
      <c r="X95" s="98">
        <f aca="true" t="shared" si="7" ref="X95:Y100">(ROUND(AA95,-2))/100</f>
        <v>13610</v>
      </c>
      <c r="Y95" s="98">
        <f t="shared" si="7"/>
        <v>27326</v>
      </c>
      <c r="Z95" s="90"/>
      <c r="AA95" s="72">
        <v>1360995</v>
      </c>
      <c r="AB95" s="73">
        <v>2732596</v>
      </c>
    </row>
    <row r="96" spans="21:28" ht="13.5">
      <c r="U96" s="47" t="s">
        <v>95</v>
      </c>
      <c r="V96" s="50">
        <v>7</v>
      </c>
      <c r="W96" s="50">
        <v>39</v>
      </c>
      <c r="X96" s="90">
        <f t="shared" si="7"/>
        <v>75</v>
      </c>
      <c r="Y96" s="90">
        <f t="shared" si="7"/>
        <v>197</v>
      </c>
      <c r="Z96" s="90"/>
      <c r="AA96" s="72">
        <v>7459</v>
      </c>
      <c r="AB96" s="74">
        <v>19677</v>
      </c>
    </row>
    <row r="97" spans="21:28" ht="13.5">
      <c r="U97" s="47" t="s">
        <v>96</v>
      </c>
      <c r="V97" s="52">
        <v>3</v>
      </c>
      <c r="W97" s="52">
        <v>33</v>
      </c>
      <c r="X97" s="90">
        <f t="shared" si="7"/>
        <v>110</v>
      </c>
      <c r="Y97" s="90">
        <f t="shared" si="7"/>
        <v>229</v>
      </c>
      <c r="Z97" s="90"/>
      <c r="AA97" s="72">
        <v>11045</v>
      </c>
      <c r="AB97" s="75">
        <v>22890</v>
      </c>
    </row>
    <row r="98" spans="21:28" ht="13.5">
      <c r="U98" s="47" t="s">
        <v>97</v>
      </c>
      <c r="V98" s="54">
        <v>4</v>
      </c>
      <c r="W98" s="54">
        <v>95</v>
      </c>
      <c r="X98" s="90">
        <f t="shared" si="7"/>
        <v>603</v>
      </c>
      <c r="Y98" s="90">
        <f t="shared" si="7"/>
        <v>1062</v>
      </c>
      <c r="Z98" s="90"/>
      <c r="AA98" s="72">
        <v>60339</v>
      </c>
      <c r="AB98" s="76">
        <v>106205</v>
      </c>
    </row>
    <row r="99" spans="21:28" ht="13.5">
      <c r="U99" s="47" t="s">
        <v>98</v>
      </c>
      <c r="V99" s="54">
        <v>2</v>
      </c>
      <c r="W99" s="32" t="s">
        <v>93</v>
      </c>
      <c r="X99" s="36" t="s">
        <v>93</v>
      </c>
      <c r="Y99" s="32" t="s">
        <v>93</v>
      </c>
      <c r="Z99" s="72"/>
      <c r="AA99" s="72" t="s">
        <v>127</v>
      </c>
      <c r="AB99" s="76" t="s">
        <v>127</v>
      </c>
    </row>
    <row r="100" spans="21:28" ht="13.5">
      <c r="U100" s="47" t="s">
        <v>99</v>
      </c>
      <c r="V100" s="54">
        <v>4</v>
      </c>
      <c r="W100" s="54">
        <v>264</v>
      </c>
      <c r="X100" s="90">
        <f t="shared" si="7"/>
        <v>2575</v>
      </c>
      <c r="Y100" s="90">
        <f t="shared" si="7"/>
        <v>5182</v>
      </c>
      <c r="Z100" s="90"/>
      <c r="AA100" s="72">
        <v>257503</v>
      </c>
      <c r="AB100" s="76">
        <v>518176</v>
      </c>
    </row>
    <row r="101" spans="21:28" ht="13.5">
      <c r="U101" s="104" t="s">
        <v>100</v>
      </c>
      <c r="V101" s="56">
        <v>2</v>
      </c>
      <c r="W101" s="33" t="s">
        <v>93</v>
      </c>
      <c r="X101" s="38" t="s">
        <v>93</v>
      </c>
      <c r="Y101" s="33" t="s">
        <v>93</v>
      </c>
      <c r="Z101" s="72"/>
      <c r="AA101" s="72" t="s">
        <v>127</v>
      </c>
      <c r="AB101" s="76" t="s">
        <v>127</v>
      </c>
    </row>
    <row r="102" spans="21:28" ht="13.5">
      <c r="U102" s="47" t="s">
        <v>101</v>
      </c>
      <c r="V102" s="54">
        <v>0</v>
      </c>
      <c r="W102" s="54">
        <v>0</v>
      </c>
      <c r="X102" s="72">
        <v>0</v>
      </c>
      <c r="Y102" s="72">
        <v>0</v>
      </c>
      <c r="Z102" s="72"/>
      <c r="AA102" s="72">
        <v>0</v>
      </c>
      <c r="AB102" s="76">
        <v>0</v>
      </c>
    </row>
    <row r="103" spans="21:28" ht="13.5">
      <c r="U103" s="47" t="s">
        <v>102</v>
      </c>
      <c r="V103" s="54">
        <v>0</v>
      </c>
      <c r="W103" s="54">
        <v>0</v>
      </c>
      <c r="X103" s="72">
        <v>0</v>
      </c>
      <c r="Y103" s="72">
        <v>0</v>
      </c>
      <c r="Z103" s="72"/>
      <c r="AA103" s="72">
        <v>0</v>
      </c>
      <c r="AB103" s="76">
        <v>0</v>
      </c>
    </row>
    <row r="104" spans="21:28" ht="13.5">
      <c r="U104" s="47" t="s">
        <v>103</v>
      </c>
      <c r="V104" s="56">
        <v>0</v>
      </c>
      <c r="W104" s="56">
        <v>0</v>
      </c>
      <c r="X104" s="72">
        <v>0</v>
      </c>
      <c r="Y104" s="72">
        <v>0</v>
      </c>
      <c r="Z104" s="72"/>
      <c r="AA104" s="72">
        <v>0</v>
      </c>
      <c r="AB104" s="77">
        <v>0</v>
      </c>
    </row>
    <row r="105" spans="21:28" ht="13.5">
      <c r="U105" s="47"/>
      <c r="V105" s="58">
        <f>SUM(V102:V104)</f>
        <v>0</v>
      </c>
      <c r="W105" s="58">
        <f>SUM(W102:W104)</f>
        <v>0</v>
      </c>
      <c r="X105" s="58">
        <f>SUM(X102:X104)</f>
        <v>0</v>
      </c>
      <c r="Y105" s="58">
        <f>SUM(Y102:Y104)</f>
        <v>0</v>
      </c>
      <c r="Z105" s="46"/>
      <c r="AA105" s="72"/>
      <c r="AB105" s="59">
        <f>SUM(AB97:AB104)</f>
        <v>647271</v>
      </c>
    </row>
    <row r="106" spans="21:28" ht="13.5">
      <c r="U106" s="47"/>
      <c r="V106" s="64"/>
      <c r="W106" s="64"/>
      <c r="X106" s="46"/>
      <c r="Y106" s="46"/>
      <c r="Z106" s="46"/>
      <c r="AA106" s="72"/>
      <c r="AB106" s="66">
        <f>AB95-AB96</f>
        <v>2712919</v>
      </c>
    </row>
    <row r="107" spans="21:28" ht="13.5">
      <c r="U107" s="60"/>
      <c r="V107" s="61"/>
      <c r="W107" s="62"/>
      <c r="X107" s="46"/>
      <c r="Y107" s="46"/>
      <c r="Z107" s="46"/>
      <c r="AA107" s="63"/>
      <c r="AB107" s="63"/>
    </row>
    <row r="108" spans="20:28" ht="13.5">
      <c r="T108" s="94"/>
      <c r="U108" s="88" t="s">
        <v>112</v>
      </c>
      <c r="V108" s="65">
        <v>103</v>
      </c>
      <c r="W108" s="65">
        <v>1735</v>
      </c>
      <c r="X108" s="98">
        <f aca="true" t="shared" si="8" ref="X108:Y113">(ROUND(AA108,-2))/100</f>
        <v>6658</v>
      </c>
      <c r="Y108" s="98">
        <f t="shared" si="8"/>
        <v>18182</v>
      </c>
      <c r="Z108" s="90"/>
      <c r="AA108" s="48">
        <v>665805</v>
      </c>
      <c r="AB108" s="49">
        <v>1818167</v>
      </c>
    </row>
    <row r="109" spans="21:28" ht="13.5">
      <c r="U109" s="47" t="s">
        <v>95</v>
      </c>
      <c r="V109" s="50">
        <v>58</v>
      </c>
      <c r="W109" s="50">
        <v>342</v>
      </c>
      <c r="X109" s="90">
        <f t="shared" si="8"/>
        <v>753</v>
      </c>
      <c r="Y109" s="90">
        <f t="shared" si="8"/>
        <v>2384</v>
      </c>
      <c r="Z109" s="90"/>
      <c r="AA109" s="48">
        <v>75322</v>
      </c>
      <c r="AB109" s="51">
        <v>238431</v>
      </c>
    </row>
    <row r="110" spans="21:28" ht="13.5">
      <c r="U110" s="47" t="s">
        <v>96</v>
      </c>
      <c r="V110" s="52">
        <v>23</v>
      </c>
      <c r="W110" s="52">
        <v>333</v>
      </c>
      <c r="X110" s="90">
        <f t="shared" si="8"/>
        <v>1025</v>
      </c>
      <c r="Y110" s="90">
        <f t="shared" si="8"/>
        <v>2949</v>
      </c>
      <c r="Z110" s="90"/>
      <c r="AA110" s="48">
        <v>102541</v>
      </c>
      <c r="AB110" s="53">
        <v>294897</v>
      </c>
    </row>
    <row r="111" spans="21:28" ht="13.5">
      <c r="U111" s="47" t="s">
        <v>97</v>
      </c>
      <c r="V111" s="54">
        <v>9</v>
      </c>
      <c r="W111" s="54">
        <v>248</v>
      </c>
      <c r="X111" s="90">
        <f t="shared" si="8"/>
        <v>599</v>
      </c>
      <c r="Y111" s="90">
        <f t="shared" si="8"/>
        <v>2488</v>
      </c>
      <c r="Z111" s="90"/>
      <c r="AA111" s="48">
        <v>59931</v>
      </c>
      <c r="AB111" s="55">
        <v>248755</v>
      </c>
    </row>
    <row r="112" spans="21:28" ht="13.5">
      <c r="U112" s="47" t="s">
        <v>98</v>
      </c>
      <c r="V112" s="54">
        <v>5</v>
      </c>
      <c r="W112" s="32" t="s">
        <v>93</v>
      </c>
      <c r="X112" s="36" t="s">
        <v>93</v>
      </c>
      <c r="Y112" s="32" t="s">
        <v>93</v>
      </c>
      <c r="Z112" s="48"/>
      <c r="AA112" s="48" t="s">
        <v>127</v>
      </c>
      <c r="AB112" s="55" t="s">
        <v>127</v>
      </c>
    </row>
    <row r="113" spans="21:28" ht="13.5">
      <c r="U113" s="47" t="s">
        <v>99</v>
      </c>
      <c r="V113" s="54">
        <v>7</v>
      </c>
      <c r="W113" s="54">
        <v>505</v>
      </c>
      <c r="X113" s="90">
        <f t="shared" si="8"/>
        <v>3082</v>
      </c>
      <c r="Y113" s="90">
        <f t="shared" si="8"/>
        <v>7228</v>
      </c>
      <c r="Z113" s="90"/>
      <c r="AA113" s="48">
        <v>308197</v>
      </c>
      <c r="AB113" s="55">
        <v>722797</v>
      </c>
    </row>
    <row r="114" spans="21:28" ht="13.5">
      <c r="U114" s="104" t="s">
        <v>100</v>
      </c>
      <c r="V114" s="56">
        <v>1</v>
      </c>
      <c r="W114" s="33" t="s">
        <v>93</v>
      </c>
      <c r="X114" s="38" t="s">
        <v>93</v>
      </c>
      <c r="Y114" s="33" t="s">
        <v>93</v>
      </c>
      <c r="Z114" s="48"/>
      <c r="AA114" s="48" t="s">
        <v>127</v>
      </c>
      <c r="AB114" s="55" t="s">
        <v>127</v>
      </c>
    </row>
    <row r="115" spans="21:28" ht="13.5">
      <c r="U115" s="47" t="s">
        <v>101</v>
      </c>
      <c r="V115" s="54">
        <v>0</v>
      </c>
      <c r="W115" s="54">
        <v>0</v>
      </c>
      <c r="X115" s="48">
        <v>0</v>
      </c>
      <c r="Y115" s="48">
        <v>0</v>
      </c>
      <c r="Z115" s="48"/>
      <c r="AA115" s="48">
        <v>0</v>
      </c>
      <c r="AB115" s="55">
        <v>0</v>
      </c>
    </row>
    <row r="116" spans="21:28" ht="13.5">
      <c r="U116" s="47" t="s">
        <v>102</v>
      </c>
      <c r="V116" s="54">
        <v>0</v>
      </c>
      <c r="W116" s="54">
        <v>0</v>
      </c>
      <c r="X116" s="48">
        <v>0</v>
      </c>
      <c r="Y116" s="48">
        <v>0</v>
      </c>
      <c r="Z116" s="48"/>
      <c r="AA116" s="48">
        <v>0</v>
      </c>
      <c r="AB116" s="55">
        <v>0</v>
      </c>
    </row>
    <row r="117" spans="21:28" ht="13.5">
      <c r="U117" s="47" t="s">
        <v>103</v>
      </c>
      <c r="V117" s="56">
        <v>0</v>
      </c>
      <c r="W117" s="56">
        <v>0</v>
      </c>
      <c r="X117" s="48">
        <v>0</v>
      </c>
      <c r="Y117" s="48">
        <v>0</v>
      </c>
      <c r="Z117" s="48"/>
      <c r="AA117" s="48">
        <v>0</v>
      </c>
      <c r="AB117" s="57">
        <v>0</v>
      </c>
    </row>
    <row r="118" spans="21:28" ht="13.5">
      <c r="U118" s="47"/>
      <c r="V118" s="58">
        <f>SUM(V115:V117)</f>
        <v>0</v>
      </c>
      <c r="W118" s="58">
        <f>SUM(W115:W117)</f>
        <v>0</v>
      </c>
      <c r="X118" s="58">
        <f>SUM(X115:X117)</f>
        <v>0</v>
      </c>
      <c r="Y118" s="58">
        <f>SUM(Y115:Y117)</f>
        <v>0</v>
      </c>
      <c r="Z118" s="46"/>
      <c r="AA118" s="48"/>
      <c r="AB118" s="59">
        <f>SUM(AB110:AB117)</f>
        <v>1266449</v>
      </c>
    </row>
    <row r="119" spans="21:28" ht="13.5">
      <c r="U119" s="47"/>
      <c r="V119" s="64"/>
      <c r="W119" s="64"/>
      <c r="X119" s="46"/>
      <c r="Y119" s="46"/>
      <c r="Z119" s="46"/>
      <c r="AA119" s="48"/>
      <c r="AB119" s="66">
        <f>AB108-AB109</f>
        <v>1579736</v>
      </c>
    </row>
    <row r="120" spans="21:28" ht="13.5">
      <c r="U120" s="60"/>
      <c r="V120" s="61"/>
      <c r="W120" s="62"/>
      <c r="X120" s="46"/>
      <c r="Y120" s="46"/>
      <c r="Z120" s="46"/>
      <c r="AA120" s="72"/>
      <c r="AB120" s="63"/>
    </row>
    <row r="121" spans="20:28" ht="13.5">
      <c r="T121" s="94"/>
      <c r="U121" s="88" t="s">
        <v>113</v>
      </c>
      <c r="V121" s="65">
        <v>38</v>
      </c>
      <c r="W121" s="65">
        <v>2155</v>
      </c>
      <c r="X121" s="98">
        <f aca="true" t="shared" si="9" ref="X121:Y126">(ROUND(AA121,-2))/100</f>
        <v>262091</v>
      </c>
      <c r="Y121" s="98">
        <f t="shared" si="9"/>
        <v>404838</v>
      </c>
      <c r="Z121" s="90"/>
      <c r="AA121" s="48">
        <v>26209125</v>
      </c>
      <c r="AB121" s="49">
        <v>40483826</v>
      </c>
    </row>
    <row r="122" spans="21:28" ht="13.5">
      <c r="U122" s="47" t="s">
        <v>95</v>
      </c>
      <c r="V122" s="50">
        <v>9</v>
      </c>
      <c r="W122" s="50">
        <v>51</v>
      </c>
      <c r="X122" s="90">
        <f t="shared" si="9"/>
        <v>10975</v>
      </c>
      <c r="Y122" s="90">
        <f t="shared" si="9"/>
        <v>21246</v>
      </c>
      <c r="Z122" s="90"/>
      <c r="AA122" s="48">
        <v>1097545</v>
      </c>
      <c r="AB122" s="51">
        <v>2124572</v>
      </c>
    </row>
    <row r="123" spans="21:28" ht="13.5">
      <c r="U123" s="47" t="s">
        <v>96</v>
      </c>
      <c r="V123" s="52">
        <v>7</v>
      </c>
      <c r="W123" s="52">
        <v>93</v>
      </c>
      <c r="X123" s="90">
        <f t="shared" si="9"/>
        <v>867</v>
      </c>
      <c r="Y123" s="90">
        <f t="shared" si="9"/>
        <v>1609</v>
      </c>
      <c r="Z123" s="90"/>
      <c r="AA123" s="48">
        <v>86668</v>
      </c>
      <c r="AB123" s="53">
        <v>160886</v>
      </c>
    </row>
    <row r="124" spans="21:28" ht="13.5">
      <c r="U124" s="47" t="s">
        <v>97</v>
      </c>
      <c r="V124" s="54">
        <v>5</v>
      </c>
      <c r="W124" s="54">
        <v>125</v>
      </c>
      <c r="X124" s="90">
        <f t="shared" si="9"/>
        <v>3532</v>
      </c>
      <c r="Y124" s="90">
        <f t="shared" si="9"/>
        <v>6094</v>
      </c>
      <c r="Z124" s="90"/>
      <c r="AA124" s="48">
        <v>353160</v>
      </c>
      <c r="AB124" s="55">
        <v>609431</v>
      </c>
    </row>
    <row r="125" spans="21:28" ht="13.5">
      <c r="U125" s="47" t="s">
        <v>98</v>
      </c>
      <c r="V125" s="54">
        <v>6</v>
      </c>
      <c r="W125" s="54">
        <v>233</v>
      </c>
      <c r="X125" s="90">
        <f t="shared" si="9"/>
        <v>9589</v>
      </c>
      <c r="Y125" s="90">
        <f t="shared" si="9"/>
        <v>18165</v>
      </c>
      <c r="Z125" s="90"/>
      <c r="AA125" s="48">
        <v>958874</v>
      </c>
      <c r="AB125" s="55">
        <v>1816486</v>
      </c>
    </row>
    <row r="126" spans="21:28" ht="13.5">
      <c r="U126" s="47" t="s">
        <v>99</v>
      </c>
      <c r="V126" s="54">
        <v>6</v>
      </c>
      <c r="W126" s="54">
        <v>452</v>
      </c>
      <c r="X126" s="90">
        <f t="shared" si="9"/>
        <v>66106</v>
      </c>
      <c r="Y126" s="90">
        <f t="shared" si="9"/>
        <v>127327</v>
      </c>
      <c r="Z126" s="90"/>
      <c r="AA126" s="48">
        <v>6610605</v>
      </c>
      <c r="AB126" s="55">
        <v>12732661</v>
      </c>
    </row>
    <row r="127" spans="21:28" ht="13.5">
      <c r="U127" s="104" t="s">
        <v>100</v>
      </c>
      <c r="V127" s="56">
        <v>2</v>
      </c>
      <c r="W127" s="33" t="s">
        <v>93</v>
      </c>
      <c r="X127" s="38" t="s">
        <v>93</v>
      </c>
      <c r="Y127" s="33" t="s">
        <v>93</v>
      </c>
      <c r="Z127" s="48"/>
      <c r="AA127" s="48" t="s">
        <v>127</v>
      </c>
      <c r="AB127" s="55" t="s">
        <v>127</v>
      </c>
    </row>
    <row r="128" spans="21:28" ht="13.5">
      <c r="U128" s="47" t="s">
        <v>101</v>
      </c>
      <c r="V128" s="54">
        <v>1</v>
      </c>
      <c r="W128" s="32" t="s">
        <v>93</v>
      </c>
      <c r="X128" s="36" t="s">
        <v>93</v>
      </c>
      <c r="Y128" s="32" t="s">
        <v>93</v>
      </c>
      <c r="Z128" s="48"/>
      <c r="AA128" s="48" t="s">
        <v>127</v>
      </c>
      <c r="AB128" s="55" t="s">
        <v>127</v>
      </c>
    </row>
    <row r="129" spans="21:28" ht="13.5">
      <c r="U129" s="47" t="s">
        <v>102</v>
      </c>
      <c r="V129" s="54">
        <v>2</v>
      </c>
      <c r="W129" s="32" t="s">
        <v>93</v>
      </c>
      <c r="X129" s="36" t="s">
        <v>93</v>
      </c>
      <c r="Y129" s="32" t="s">
        <v>93</v>
      </c>
      <c r="Z129" s="48"/>
      <c r="AA129" s="48" t="s">
        <v>127</v>
      </c>
      <c r="AB129" s="55" t="s">
        <v>127</v>
      </c>
    </row>
    <row r="130" spans="21:28" ht="13.5">
      <c r="U130" s="47" t="s">
        <v>103</v>
      </c>
      <c r="V130" s="56">
        <v>0</v>
      </c>
      <c r="W130" s="56">
        <v>0</v>
      </c>
      <c r="X130" s="48">
        <v>0</v>
      </c>
      <c r="Y130" s="48">
        <v>0</v>
      </c>
      <c r="Z130" s="48"/>
      <c r="AA130" s="48">
        <v>0</v>
      </c>
      <c r="AB130" s="57">
        <v>0</v>
      </c>
    </row>
    <row r="131" spans="21:28" ht="13.5">
      <c r="U131" s="69"/>
      <c r="V131" s="58">
        <f>SUM(V128:V130)</f>
        <v>3</v>
      </c>
      <c r="W131" s="32" t="s">
        <v>93</v>
      </c>
      <c r="X131" s="32" t="s">
        <v>93</v>
      </c>
      <c r="Y131" s="32" t="s">
        <v>93</v>
      </c>
      <c r="Z131" s="46"/>
      <c r="AA131" s="70"/>
      <c r="AB131" s="59">
        <f>SUM(AB123:AB130)</f>
        <v>15319464</v>
      </c>
    </row>
    <row r="132" spans="21:28" ht="13.5">
      <c r="U132" s="69"/>
      <c r="V132" s="64"/>
      <c r="W132" s="64"/>
      <c r="X132" s="46"/>
      <c r="Y132" s="46"/>
      <c r="Z132" s="46"/>
      <c r="AA132" s="70"/>
      <c r="AB132" s="66">
        <f>AB121-AB122</f>
        <v>38359254</v>
      </c>
    </row>
    <row r="133" spans="21:28" ht="13.5">
      <c r="U133" s="71"/>
      <c r="V133" s="78"/>
      <c r="W133" s="78"/>
      <c r="X133" s="46"/>
      <c r="Y133" s="46"/>
      <c r="Z133" s="46"/>
      <c r="AA133" s="63"/>
      <c r="AB133" s="63"/>
    </row>
    <row r="134" spans="21:28" ht="13.5">
      <c r="U134" s="60"/>
      <c r="V134" s="62"/>
      <c r="W134" s="62"/>
      <c r="X134" s="46"/>
      <c r="Y134" s="46"/>
      <c r="Z134" s="46"/>
      <c r="AA134" s="63"/>
      <c r="AB134" s="63"/>
    </row>
    <row r="135" spans="21:28" ht="13.5">
      <c r="U135" s="60"/>
      <c r="V135" s="62"/>
      <c r="W135" s="62"/>
      <c r="X135" s="46"/>
      <c r="Y135" s="46"/>
      <c r="Z135" s="46"/>
      <c r="AA135" s="63"/>
      <c r="AB135" s="63"/>
    </row>
    <row r="136" spans="20:28" ht="13.5">
      <c r="T136" s="94"/>
      <c r="U136" s="88" t="s">
        <v>114</v>
      </c>
      <c r="V136" s="65">
        <v>10</v>
      </c>
      <c r="W136" s="65">
        <v>584</v>
      </c>
      <c r="X136" s="98">
        <f>(ROUND(AA136,-2))/100</f>
        <v>258769</v>
      </c>
      <c r="Y136" s="98">
        <f>(ROUND(AB136,-2))/100</f>
        <v>357005</v>
      </c>
      <c r="Z136" s="90"/>
      <c r="AA136" s="48">
        <v>25876918</v>
      </c>
      <c r="AB136" s="49">
        <v>35700455</v>
      </c>
    </row>
    <row r="137" spans="21:28" ht="13.5">
      <c r="U137" s="47" t="s">
        <v>95</v>
      </c>
      <c r="V137" s="50">
        <v>8</v>
      </c>
      <c r="W137" s="50">
        <v>48</v>
      </c>
      <c r="X137" s="90">
        <f>(ROUND(AA137,-2))/100</f>
        <v>1166</v>
      </c>
      <c r="Y137" s="90">
        <f>(ROUND(AB137,-2))/100</f>
        <v>2004</v>
      </c>
      <c r="Z137" s="90"/>
      <c r="AA137" s="48">
        <v>116606</v>
      </c>
      <c r="AB137" s="51">
        <v>200399</v>
      </c>
    </row>
    <row r="138" spans="21:28" ht="13.5">
      <c r="U138" s="47" t="s">
        <v>96</v>
      </c>
      <c r="V138" s="52">
        <v>0</v>
      </c>
      <c r="W138" s="52">
        <v>0</v>
      </c>
      <c r="X138" s="48">
        <v>0</v>
      </c>
      <c r="Y138" s="48">
        <v>0</v>
      </c>
      <c r="Z138" s="48"/>
      <c r="AA138" s="48">
        <v>0</v>
      </c>
      <c r="AB138" s="53">
        <v>0</v>
      </c>
    </row>
    <row r="139" spans="21:28" ht="13.5">
      <c r="U139" s="47" t="s">
        <v>97</v>
      </c>
      <c r="V139" s="54">
        <v>0</v>
      </c>
      <c r="W139" s="54">
        <v>0</v>
      </c>
      <c r="X139" s="48">
        <v>0</v>
      </c>
      <c r="Y139" s="48">
        <v>0</v>
      </c>
      <c r="Z139" s="48"/>
      <c r="AA139" s="48">
        <v>0</v>
      </c>
      <c r="AB139" s="55">
        <v>0</v>
      </c>
    </row>
    <row r="140" spans="21:28" ht="13.5">
      <c r="U140" s="47" t="s">
        <v>98</v>
      </c>
      <c r="V140" s="54">
        <v>0</v>
      </c>
      <c r="W140" s="54">
        <v>0</v>
      </c>
      <c r="X140" s="48">
        <v>0</v>
      </c>
      <c r="Y140" s="48">
        <v>0</v>
      </c>
      <c r="Z140" s="48"/>
      <c r="AA140" s="48">
        <v>0</v>
      </c>
      <c r="AB140" s="55">
        <v>0</v>
      </c>
    </row>
    <row r="141" spans="21:28" ht="13.5">
      <c r="U141" s="47" t="s">
        <v>99</v>
      </c>
      <c r="V141" s="54">
        <v>0</v>
      </c>
      <c r="W141" s="54">
        <v>0</v>
      </c>
      <c r="X141" s="48">
        <v>0</v>
      </c>
      <c r="Y141" s="48">
        <v>0</v>
      </c>
      <c r="Z141" s="48"/>
      <c r="AA141" s="48">
        <v>0</v>
      </c>
      <c r="AB141" s="55">
        <v>0</v>
      </c>
    </row>
    <row r="142" spans="21:28" ht="13.5">
      <c r="U142" s="104" t="s">
        <v>100</v>
      </c>
      <c r="V142" s="56">
        <v>1</v>
      </c>
      <c r="W142" s="33" t="s">
        <v>93</v>
      </c>
      <c r="X142" s="38" t="s">
        <v>93</v>
      </c>
      <c r="Y142" s="33" t="s">
        <v>93</v>
      </c>
      <c r="Z142" s="48"/>
      <c r="AA142" s="48" t="s">
        <v>127</v>
      </c>
      <c r="AB142" s="55" t="s">
        <v>127</v>
      </c>
    </row>
    <row r="143" spans="21:28" ht="13.5">
      <c r="U143" s="47" t="s">
        <v>101</v>
      </c>
      <c r="V143" s="54">
        <v>0</v>
      </c>
      <c r="W143" s="54">
        <v>0</v>
      </c>
      <c r="X143" s="48">
        <v>0</v>
      </c>
      <c r="Y143" s="48">
        <v>0</v>
      </c>
      <c r="Z143" s="48"/>
      <c r="AA143" s="48">
        <v>0</v>
      </c>
      <c r="AB143" s="55">
        <v>0</v>
      </c>
    </row>
    <row r="144" spans="21:28" ht="13.5">
      <c r="U144" s="47" t="s">
        <v>102</v>
      </c>
      <c r="V144" s="54">
        <v>1</v>
      </c>
      <c r="W144" s="32" t="s">
        <v>93</v>
      </c>
      <c r="X144" s="36" t="s">
        <v>93</v>
      </c>
      <c r="Y144" s="32" t="s">
        <v>93</v>
      </c>
      <c r="Z144" s="48"/>
      <c r="AA144" s="48" t="s">
        <v>127</v>
      </c>
      <c r="AB144" s="55" t="s">
        <v>127</v>
      </c>
    </row>
    <row r="145" spans="21:28" ht="13.5">
      <c r="U145" s="47" t="s">
        <v>103</v>
      </c>
      <c r="V145" s="56">
        <v>0</v>
      </c>
      <c r="W145" s="56">
        <v>0</v>
      </c>
      <c r="X145" s="48">
        <v>0</v>
      </c>
      <c r="Y145" s="48">
        <v>0</v>
      </c>
      <c r="Z145" s="48"/>
      <c r="AA145" s="48">
        <v>0</v>
      </c>
      <c r="AB145" s="57">
        <v>0</v>
      </c>
    </row>
    <row r="146" spans="21:28" ht="13.5">
      <c r="U146" s="47"/>
      <c r="V146" s="58">
        <f>SUM(V143:V145)</f>
        <v>1</v>
      </c>
      <c r="W146" s="32" t="s">
        <v>93</v>
      </c>
      <c r="X146" s="32" t="s">
        <v>93</v>
      </c>
      <c r="Y146" s="32" t="s">
        <v>93</v>
      </c>
      <c r="Z146" s="46"/>
      <c r="AA146" s="48"/>
      <c r="AB146" s="59">
        <f>SUM(AB138:AB145)</f>
        <v>0</v>
      </c>
    </row>
    <row r="147" spans="21:28" ht="13.5">
      <c r="U147" s="47"/>
      <c r="V147" s="64"/>
      <c r="W147" s="64"/>
      <c r="X147" s="46"/>
      <c r="Y147" s="46"/>
      <c r="Z147" s="46"/>
      <c r="AA147" s="48"/>
      <c r="AB147" s="66">
        <f>AB136-AB137</f>
        <v>35500056</v>
      </c>
    </row>
    <row r="148" spans="21:28" ht="13.5">
      <c r="U148" s="60"/>
      <c r="V148" s="61"/>
      <c r="W148" s="62"/>
      <c r="X148" s="46"/>
      <c r="Y148" s="46"/>
      <c r="Z148" s="46"/>
      <c r="AA148" s="63"/>
      <c r="AB148" s="63"/>
    </row>
    <row r="149" spans="20:28" ht="13.5">
      <c r="T149" s="94"/>
      <c r="U149" s="88" t="s">
        <v>115</v>
      </c>
      <c r="V149" s="65">
        <v>74</v>
      </c>
      <c r="W149" s="65">
        <v>2979</v>
      </c>
      <c r="X149" s="98">
        <f aca="true" t="shared" si="10" ref="X149:Y154">(ROUND(AA149,-2))/100</f>
        <v>46329</v>
      </c>
      <c r="Y149" s="98">
        <f t="shared" si="10"/>
        <v>64354</v>
      </c>
      <c r="Z149" s="90"/>
      <c r="AA149" s="48">
        <v>4632932</v>
      </c>
      <c r="AB149" s="49">
        <v>6435429</v>
      </c>
    </row>
    <row r="150" spans="21:28" ht="13.5">
      <c r="U150" s="47" t="s">
        <v>95</v>
      </c>
      <c r="V150" s="50">
        <v>17</v>
      </c>
      <c r="W150" s="50">
        <v>118</v>
      </c>
      <c r="X150" s="90">
        <f t="shared" si="10"/>
        <v>468</v>
      </c>
      <c r="Y150" s="90">
        <f t="shared" si="10"/>
        <v>835</v>
      </c>
      <c r="Z150" s="90"/>
      <c r="AA150" s="48">
        <v>46843</v>
      </c>
      <c r="AB150" s="51">
        <v>83512</v>
      </c>
    </row>
    <row r="151" spans="21:28" ht="13.5">
      <c r="U151" s="47" t="s">
        <v>96</v>
      </c>
      <c r="V151" s="52">
        <v>11</v>
      </c>
      <c r="W151" s="52">
        <v>165</v>
      </c>
      <c r="X151" s="90">
        <f t="shared" si="10"/>
        <v>940</v>
      </c>
      <c r="Y151" s="90">
        <f t="shared" si="10"/>
        <v>1735</v>
      </c>
      <c r="Z151" s="90"/>
      <c r="AA151" s="48">
        <v>93994</v>
      </c>
      <c r="AB151" s="53">
        <v>173499</v>
      </c>
    </row>
    <row r="152" spans="21:28" ht="13.5">
      <c r="U152" s="47" t="s">
        <v>97</v>
      </c>
      <c r="V152" s="54">
        <v>20</v>
      </c>
      <c r="W152" s="54">
        <v>514</v>
      </c>
      <c r="X152" s="90">
        <f t="shared" si="10"/>
        <v>7377</v>
      </c>
      <c r="Y152" s="90">
        <f t="shared" si="10"/>
        <v>12955</v>
      </c>
      <c r="Z152" s="90"/>
      <c r="AA152" s="48">
        <v>737694</v>
      </c>
      <c r="AB152" s="55">
        <v>1295500</v>
      </c>
    </row>
    <row r="153" spans="21:28" ht="13.5">
      <c r="U153" s="47" t="s">
        <v>98</v>
      </c>
      <c r="V153" s="54">
        <v>11</v>
      </c>
      <c r="W153" s="54">
        <v>463</v>
      </c>
      <c r="X153" s="90">
        <f t="shared" si="10"/>
        <v>3887</v>
      </c>
      <c r="Y153" s="90">
        <f t="shared" si="10"/>
        <v>6083</v>
      </c>
      <c r="Z153" s="90"/>
      <c r="AA153" s="48">
        <v>388728</v>
      </c>
      <c r="AB153" s="55">
        <v>608319</v>
      </c>
    </row>
    <row r="154" spans="21:28" ht="13.5">
      <c r="U154" s="47" t="s">
        <v>99</v>
      </c>
      <c r="V154" s="54">
        <v>10</v>
      </c>
      <c r="W154" s="54">
        <v>675</v>
      </c>
      <c r="X154" s="90">
        <f t="shared" si="10"/>
        <v>4365</v>
      </c>
      <c r="Y154" s="90">
        <f t="shared" si="10"/>
        <v>11145</v>
      </c>
      <c r="Z154" s="90"/>
      <c r="AA154" s="48">
        <v>436450</v>
      </c>
      <c r="AB154" s="55">
        <v>1114508</v>
      </c>
    </row>
    <row r="155" spans="21:28" ht="13.5">
      <c r="U155" s="104" t="s">
        <v>100</v>
      </c>
      <c r="V155" s="56">
        <v>4</v>
      </c>
      <c r="W155" s="33" t="s">
        <v>93</v>
      </c>
      <c r="X155" s="38" t="s">
        <v>93</v>
      </c>
      <c r="Y155" s="33" t="s">
        <v>93</v>
      </c>
      <c r="Z155" s="48"/>
      <c r="AA155" s="48" t="s">
        <v>127</v>
      </c>
      <c r="AB155" s="55" t="s">
        <v>127</v>
      </c>
    </row>
    <row r="156" spans="21:28" ht="13.5">
      <c r="U156" s="47" t="s">
        <v>101</v>
      </c>
      <c r="V156" s="54">
        <v>0</v>
      </c>
      <c r="W156" s="54">
        <v>0</v>
      </c>
      <c r="X156" s="48">
        <v>0</v>
      </c>
      <c r="Y156" s="48">
        <v>0</v>
      </c>
      <c r="Z156" s="48"/>
      <c r="AA156" s="48">
        <v>0</v>
      </c>
      <c r="AB156" s="55">
        <v>0</v>
      </c>
    </row>
    <row r="157" spans="21:28" ht="13.5">
      <c r="U157" s="47" t="s">
        <v>102</v>
      </c>
      <c r="V157" s="54">
        <v>1</v>
      </c>
      <c r="W157" s="32" t="s">
        <v>93</v>
      </c>
      <c r="X157" s="36" t="s">
        <v>93</v>
      </c>
      <c r="Y157" s="32" t="s">
        <v>93</v>
      </c>
      <c r="Z157" s="48"/>
      <c r="AA157" s="48" t="s">
        <v>127</v>
      </c>
      <c r="AB157" s="55" t="s">
        <v>127</v>
      </c>
    </row>
    <row r="158" spans="21:28" ht="13.5">
      <c r="U158" s="47" t="s">
        <v>103</v>
      </c>
      <c r="V158" s="56">
        <v>0</v>
      </c>
      <c r="W158" s="56">
        <v>0</v>
      </c>
      <c r="X158" s="48">
        <v>0</v>
      </c>
      <c r="Y158" s="48">
        <v>0</v>
      </c>
      <c r="Z158" s="48"/>
      <c r="AA158" s="48">
        <v>0</v>
      </c>
      <c r="AB158" s="57">
        <v>0</v>
      </c>
    </row>
    <row r="159" spans="21:28" ht="13.5">
      <c r="U159" s="47"/>
      <c r="V159" s="58">
        <f>SUM(V156:V158)</f>
        <v>1</v>
      </c>
      <c r="W159" s="32" t="s">
        <v>93</v>
      </c>
      <c r="X159" s="32" t="s">
        <v>93</v>
      </c>
      <c r="Y159" s="32" t="s">
        <v>93</v>
      </c>
      <c r="Z159" s="46"/>
      <c r="AA159" s="48"/>
      <c r="AB159" s="59">
        <f>SUM(AB151:AB158)</f>
        <v>3191826</v>
      </c>
    </row>
    <row r="160" spans="21:28" ht="13.5">
      <c r="U160" s="47"/>
      <c r="V160" s="64"/>
      <c r="W160" s="64"/>
      <c r="X160" s="46"/>
      <c r="Y160" s="46"/>
      <c r="Z160" s="46"/>
      <c r="AA160" s="48"/>
      <c r="AB160" s="66">
        <f>AB149-AB150</f>
        <v>6351917</v>
      </c>
    </row>
    <row r="161" spans="21:28" ht="13.5">
      <c r="U161" s="60"/>
      <c r="V161" s="61"/>
      <c r="W161" s="62"/>
      <c r="X161" s="46"/>
      <c r="Y161" s="46"/>
      <c r="Z161" s="46"/>
      <c r="AA161" s="63"/>
      <c r="AB161" s="63"/>
    </row>
    <row r="162" spans="20:28" ht="13.5">
      <c r="T162" s="94"/>
      <c r="U162" s="88" t="s">
        <v>116</v>
      </c>
      <c r="V162" s="65">
        <v>15</v>
      </c>
      <c r="W162" s="65">
        <v>924</v>
      </c>
      <c r="X162" s="98">
        <f aca="true" t="shared" si="11" ref="X162:Y164">(ROUND(AA162,-2))/100</f>
        <v>6452</v>
      </c>
      <c r="Y162" s="98">
        <f t="shared" si="11"/>
        <v>13381</v>
      </c>
      <c r="Z162" s="90"/>
      <c r="AA162" s="48">
        <v>645197</v>
      </c>
      <c r="AB162" s="49">
        <v>1338116</v>
      </c>
    </row>
    <row r="163" spans="21:28" ht="13.5">
      <c r="U163" s="47" t="s">
        <v>95</v>
      </c>
      <c r="V163" s="50">
        <v>4</v>
      </c>
      <c r="W163" s="50">
        <v>32</v>
      </c>
      <c r="X163" s="90">
        <f t="shared" si="11"/>
        <v>52</v>
      </c>
      <c r="Y163" s="90">
        <f t="shared" si="11"/>
        <v>223</v>
      </c>
      <c r="Z163" s="90"/>
      <c r="AA163" s="48">
        <v>5196</v>
      </c>
      <c r="AB163" s="51">
        <v>22308</v>
      </c>
    </row>
    <row r="164" spans="21:28" ht="13.5">
      <c r="U164" s="47" t="s">
        <v>96</v>
      </c>
      <c r="V164" s="52">
        <v>3</v>
      </c>
      <c r="W164" s="52">
        <v>43</v>
      </c>
      <c r="X164" s="90">
        <f t="shared" si="11"/>
        <v>96</v>
      </c>
      <c r="Y164" s="90">
        <f t="shared" si="11"/>
        <v>399</v>
      </c>
      <c r="Z164" s="90"/>
      <c r="AA164" s="48">
        <v>9613</v>
      </c>
      <c r="AB164" s="53">
        <v>39865</v>
      </c>
    </row>
    <row r="165" spans="21:28" ht="13.5">
      <c r="U165" s="47" t="s">
        <v>97</v>
      </c>
      <c r="V165" s="54">
        <v>1</v>
      </c>
      <c r="W165" s="32" t="s">
        <v>93</v>
      </c>
      <c r="X165" s="36" t="s">
        <v>93</v>
      </c>
      <c r="Y165" s="32" t="s">
        <v>93</v>
      </c>
      <c r="Z165" s="48"/>
      <c r="AA165" s="48" t="s">
        <v>127</v>
      </c>
      <c r="AB165" s="55" t="s">
        <v>127</v>
      </c>
    </row>
    <row r="166" spans="21:28" ht="13.5">
      <c r="U166" s="47" t="s">
        <v>98</v>
      </c>
      <c r="V166" s="54">
        <v>2</v>
      </c>
      <c r="W166" s="32" t="s">
        <v>93</v>
      </c>
      <c r="X166" s="36" t="s">
        <v>93</v>
      </c>
      <c r="Y166" s="32" t="s">
        <v>93</v>
      </c>
      <c r="Z166" s="48"/>
      <c r="AA166" s="48" t="s">
        <v>127</v>
      </c>
      <c r="AB166" s="55" t="s">
        <v>127</v>
      </c>
    </row>
    <row r="167" spans="21:28" ht="13.5">
      <c r="U167" s="47" t="s">
        <v>99</v>
      </c>
      <c r="V167" s="54">
        <v>0</v>
      </c>
      <c r="W167" s="54">
        <v>0</v>
      </c>
      <c r="X167" s="48">
        <v>0</v>
      </c>
      <c r="Y167" s="48">
        <v>0</v>
      </c>
      <c r="Z167" s="48"/>
      <c r="AA167" s="48">
        <v>0</v>
      </c>
      <c r="AB167" s="55">
        <v>0</v>
      </c>
    </row>
    <row r="168" spans="21:28" ht="13.5">
      <c r="U168" s="104" t="s">
        <v>100</v>
      </c>
      <c r="V168" s="56">
        <v>5</v>
      </c>
      <c r="W168" s="56">
        <v>740</v>
      </c>
      <c r="X168" s="105">
        <f>(ROUND(AA168,-2))/100</f>
        <v>6088</v>
      </c>
      <c r="Y168" s="105">
        <f>(ROUND(AB168,-2))/100</f>
        <v>12112</v>
      </c>
      <c r="Z168" s="90"/>
      <c r="AA168" s="48">
        <v>608839</v>
      </c>
      <c r="AB168" s="55">
        <v>1211240</v>
      </c>
    </row>
    <row r="169" spans="21:28" ht="13.5">
      <c r="U169" s="47" t="s">
        <v>101</v>
      </c>
      <c r="V169" s="54">
        <v>0</v>
      </c>
      <c r="W169" s="54">
        <v>0</v>
      </c>
      <c r="X169" s="48">
        <v>0</v>
      </c>
      <c r="Y169" s="48">
        <v>0</v>
      </c>
      <c r="Z169" s="48"/>
      <c r="AA169" s="48">
        <v>0</v>
      </c>
      <c r="AB169" s="55">
        <v>0</v>
      </c>
    </row>
    <row r="170" spans="21:28" ht="13.5">
      <c r="U170" s="47" t="s">
        <v>102</v>
      </c>
      <c r="V170" s="54">
        <v>0</v>
      </c>
      <c r="W170" s="54">
        <v>0</v>
      </c>
      <c r="X170" s="48">
        <v>0</v>
      </c>
      <c r="Y170" s="48">
        <v>0</v>
      </c>
      <c r="Z170" s="48"/>
      <c r="AA170" s="48">
        <v>0</v>
      </c>
      <c r="AB170" s="55">
        <v>0</v>
      </c>
    </row>
    <row r="171" spans="21:28" ht="13.5">
      <c r="U171" s="47" t="s">
        <v>103</v>
      </c>
      <c r="V171" s="56">
        <v>0</v>
      </c>
      <c r="W171" s="56">
        <v>0</v>
      </c>
      <c r="X171" s="48">
        <v>0</v>
      </c>
      <c r="Y171" s="48">
        <v>0</v>
      </c>
      <c r="Z171" s="48"/>
      <c r="AA171" s="48">
        <v>0</v>
      </c>
      <c r="AB171" s="57">
        <v>0</v>
      </c>
    </row>
    <row r="172" spans="21:28" ht="13.5">
      <c r="U172" s="47"/>
      <c r="V172" s="58">
        <f>SUM(V169:V171)</f>
        <v>0</v>
      </c>
      <c r="W172" s="58">
        <f>SUM(W169:W171)</f>
        <v>0</v>
      </c>
      <c r="X172" s="58">
        <f>SUM(X169:X171)</f>
        <v>0</v>
      </c>
      <c r="Y172" s="58">
        <f>SUM(Y169:Y171)</f>
        <v>0</v>
      </c>
      <c r="Z172" s="46"/>
      <c r="AA172" s="48"/>
      <c r="AB172" s="59">
        <f>SUM(AB164:AB171)</f>
        <v>1251105</v>
      </c>
    </row>
    <row r="173" spans="21:28" ht="13.5">
      <c r="U173" s="47"/>
      <c r="V173" s="64"/>
      <c r="W173" s="64"/>
      <c r="X173" s="46"/>
      <c r="Y173" s="46"/>
      <c r="Z173" s="46"/>
      <c r="AA173" s="48"/>
      <c r="AB173" s="66">
        <f>AB162-AB163</f>
        <v>1315808</v>
      </c>
    </row>
    <row r="174" spans="21:28" ht="13.5">
      <c r="U174" s="60"/>
      <c r="V174" s="61"/>
      <c r="W174" s="62"/>
      <c r="X174" s="46"/>
      <c r="Y174" s="46"/>
      <c r="Z174" s="46"/>
      <c r="AA174" s="63"/>
      <c r="AB174" s="63"/>
    </row>
    <row r="175" spans="20:28" ht="13.5">
      <c r="T175" s="94"/>
      <c r="U175" s="88" t="s">
        <v>117</v>
      </c>
      <c r="V175" s="65">
        <v>5</v>
      </c>
      <c r="W175" s="65">
        <v>66</v>
      </c>
      <c r="X175" s="98">
        <f>(ROUND(AA175,-2))/100</f>
        <v>97</v>
      </c>
      <c r="Y175" s="98">
        <f>(ROUND(AB175,-2))/100</f>
        <v>332</v>
      </c>
      <c r="Z175" s="90"/>
      <c r="AA175" s="48">
        <v>9686</v>
      </c>
      <c r="AB175" s="49">
        <v>33193</v>
      </c>
    </row>
    <row r="176" spans="21:28" ht="13.5">
      <c r="U176" s="47" t="s">
        <v>95</v>
      </c>
      <c r="V176" s="50">
        <v>3</v>
      </c>
      <c r="W176" s="101">
        <v>14</v>
      </c>
      <c r="X176" s="90">
        <f>(ROUND(AA176,-2))/100</f>
        <v>5</v>
      </c>
      <c r="Y176" s="90">
        <f>(ROUND(AB176,-2))/100</f>
        <v>35</v>
      </c>
      <c r="Z176" s="90"/>
      <c r="AA176" s="48">
        <v>450</v>
      </c>
      <c r="AB176" s="51">
        <v>3543</v>
      </c>
    </row>
    <row r="177" spans="21:28" ht="13.5">
      <c r="U177" s="47" t="s">
        <v>96</v>
      </c>
      <c r="V177" s="52">
        <v>1</v>
      </c>
      <c r="W177" s="32" t="s">
        <v>93</v>
      </c>
      <c r="X177" s="36" t="s">
        <v>93</v>
      </c>
      <c r="Y177" s="32" t="s">
        <v>93</v>
      </c>
      <c r="Z177" s="48"/>
      <c r="AA177" s="48" t="s">
        <v>127</v>
      </c>
      <c r="AB177" s="53" t="s">
        <v>127</v>
      </c>
    </row>
    <row r="178" spans="21:28" ht="13.5">
      <c r="U178" s="47" t="s">
        <v>97</v>
      </c>
      <c r="V178" s="54">
        <v>0</v>
      </c>
      <c r="W178" s="54">
        <v>0</v>
      </c>
      <c r="X178" s="48">
        <v>0</v>
      </c>
      <c r="Y178" s="48">
        <v>0</v>
      </c>
      <c r="Z178" s="48"/>
      <c r="AA178" s="48">
        <v>0</v>
      </c>
      <c r="AB178" s="55">
        <v>0</v>
      </c>
    </row>
    <row r="179" spans="21:28" ht="13.5">
      <c r="U179" s="47" t="s">
        <v>98</v>
      </c>
      <c r="V179" s="54">
        <v>1</v>
      </c>
      <c r="W179" s="32" t="s">
        <v>93</v>
      </c>
      <c r="X179" s="36" t="s">
        <v>93</v>
      </c>
      <c r="Y179" s="32" t="s">
        <v>93</v>
      </c>
      <c r="Z179" s="48"/>
      <c r="AA179" s="48" t="s">
        <v>127</v>
      </c>
      <c r="AB179" s="55" t="s">
        <v>127</v>
      </c>
    </row>
    <row r="180" spans="21:28" ht="13.5">
      <c r="U180" s="47" t="s">
        <v>99</v>
      </c>
      <c r="V180" s="54">
        <v>0</v>
      </c>
      <c r="W180" s="54">
        <v>0</v>
      </c>
      <c r="X180" s="48">
        <v>0</v>
      </c>
      <c r="Y180" s="48">
        <v>0</v>
      </c>
      <c r="Z180" s="48"/>
      <c r="AA180" s="48">
        <v>0</v>
      </c>
      <c r="AB180" s="55">
        <v>0</v>
      </c>
    </row>
    <row r="181" spans="21:28" ht="13.5">
      <c r="U181" s="104" t="s">
        <v>100</v>
      </c>
      <c r="V181" s="56">
        <v>0</v>
      </c>
      <c r="W181" s="56">
        <v>0</v>
      </c>
      <c r="X181" s="106">
        <v>0</v>
      </c>
      <c r="Y181" s="106">
        <v>0</v>
      </c>
      <c r="Z181" s="48"/>
      <c r="AA181" s="48">
        <v>0</v>
      </c>
      <c r="AB181" s="55">
        <v>0</v>
      </c>
    </row>
    <row r="182" spans="21:28" ht="13.5">
      <c r="U182" s="47" t="s">
        <v>101</v>
      </c>
      <c r="V182" s="54">
        <v>0</v>
      </c>
      <c r="W182" s="54">
        <v>0</v>
      </c>
      <c r="X182" s="48">
        <v>0</v>
      </c>
      <c r="Y182" s="48">
        <v>0</v>
      </c>
      <c r="Z182" s="48"/>
      <c r="AA182" s="48">
        <v>0</v>
      </c>
      <c r="AB182" s="55">
        <v>0</v>
      </c>
    </row>
    <row r="183" spans="21:28" ht="13.5">
      <c r="U183" s="47" t="s">
        <v>102</v>
      </c>
      <c r="V183" s="54">
        <v>0</v>
      </c>
      <c r="W183" s="54">
        <v>0</v>
      </c>
      <c r="X183" s="48">
        <v>0</v>
      </c>
      <c r="Y183" s="48">
        <v>0</v>
      </c>
      <c r="Z183" s="48"/>
      <c r="AA183" s="48">
        <v>0</v>
      </c>
      <c r="AB183" s="55">
        <v>0</v>
      </c>
    </row>
    <row r="184" spans="21:28" ht="13.5">
      <c r="U184" s="47" t="s">
        <v>103</v>
      </c>
      <c r="V184" s="56">
        <v>0</v>
      </c>
      <c r="W184" s="56">
        <v>0</v>
      </c>
      <c r="X184" s="48">
        <v>0</v>
      </c>
      <c r="Y184" s="48">
        <v>0</v>
      </c>
      <c r="Z184" s="48"/>
      <c r="AA184" s="48">
        <v>0</v>
      </c>
      <c r="AB184" s="57">
        <v>0</v>
      </c>
    </row>
    <row r="185" spans="21:28" ht="13.5">
      <c r="U185" s="47"/>
      <c r="V185" s="58">
        <f>SUM(V182:V184)</f>
        <v>0</v>
      </c>
      <c r="W185" s="58">
        <f>SUM(W182:W184)</f>
        <v>0</v>
      </c>
      <c r="X185" s="58">
        <f>SUM(X182:X184)</f>
        <v>0</v>
      </c>
      <c r="Y185" s="58">
        <f>SUM(Y182:Y184)</f>
        <v>0</v>
      </c>
      <c r="Z185" s="46"/>
      <c r="AA185" s="48"/>
      <c r="AB185" s="59">
        <f>SUM(AB177:AB184)</f>
        <v>0</v>
      </c>
    </row>
    <row r="186" spans="21:28" ht="13.5">
      <c r="U186" s="47"/>
      <c r="V186" s="64"/>
      <c r="W186" s="64"/>
      <c r="X186" s="46"/>
      <c r="Y186" s="46"/>
      <c r="Z186" s="46"/>
      <c r="AA186" s="48"/>
      <c r="AB186" s="66">
        <f>AB175-AB176</f>
        <v>29650</v>
      </c>
    </row>
    <row r="187" spans="21:28" ht="13.5">
      <c r="U187" s="60"/>
      <c r="V187" s="61"/>
      <c r="W187" s="62"/>
      <c r="X187" s="46"/>
      <c r="Y187" s="46"/>
      <c r="Z187" s="46"/>
      <c r="AA187" s="63"/>
      <c r="AB187" s="63"/>
    </row>
    <row r="188" spans="20:28" ht="13.5">
      <c r="T188" s="94"/>
      <c r="U188" s="88" t="s">
        <v>118</v>
      </c>
      <c r="V188" s="65">
        <v>168</v>
      </c>
      <c r="W188" s="65">
        <v>4105</v>
      </c>
      <c r="X188" s="98">
        <f aca="true" t="shared" si="12" ref="X188:Y193">(ROUND(AA188,-2))/100</f>
        <v>39127</v>
      </c>
      <c r="Y188" s="98">
        <f t="shared" si="12"/>
        <v>109036</v>
      </c>
      <c r="Z188" s="90"/>
      <c r="AA188" s="48">
        <v>3912701</v>
      </c>
      <c r="AB188" s="49">
        <v>10903624</v>
      </c>
    </row>
    <row r="189" spans="21:28" ht="13.5">
      <c r="U189" s="47" t="s">
        <v>95</v>
      </c>
      <c r="V189" s="50">
        <v>60</v>
      </c>
      <c r="W189" s="50">
        <v>383</v>
      </c>
      <c r="X189" s="90">
        <f t="shared" si="12"/>
        <v>3470</v>
      </c>
      <c r="Y189" s="90">
        <f t="shared" si="12"/>
        <v>6688</v>
      </c>
      <c r="Z189" s="90"/>
      <c r="AA189" s="48">
        <v>347025</v>
      </c>
      <c r="AB189" s="51">
        <v>668772</v>
      </c>
    </row>
    <row r="190" spans="21:28" ht="13.5">
      <c r="U190" s="47" t="s">
        <v>96</v>
      </c>
      <c r="V190" s="52">
        <v>62</v>
      </c>
      <c r="W190" s="52">
        <v>809</v>
      </c>
      <c r="X190" s="90">
        <f t="shared" si="12"/>
        <v>6441</v>
      </c>
      <c r="Y190" s="90">
        <f t="shared" si="12"/>
        <v>12742</v>
      </c>
      <c r="Z190" s="90"/>
      <c r="AA190" s="48">
        <v>644144</v>
      </c>
      <c r="AB190" s="53">
        <v>1274185</v>
      </c>
    </row>
    <row r="191" spans="21:28" ht="13.5">
      <c r="U191" s="47" t="s">
        <v>97</v>
      </c>
      <c r="V191" s="54">
        <v>24</v>
      </c>
      <c r="W191" s="54">
        <v>545</v>
      </c>
      <c r="X191" s="90">
        <f t="shared" si="12"/>
        <v>4776</v>
      </c>
      <c r="Y191" s="90">
        <f t="shared" si="12"/>
        <v>10810</v>
      </c>
      <c r="Z191" s="90"/>
      <c r="AA191" s="48">
        <v>477611</v>
      </c>
      <c r="AB191" s="55">
        <v>1080970</v>
      </c>
    </row>
    <row r="192" spans="21:28" ht="13.5">
      <c r="U192" s="47" t="s">
        <v>98</v>
      </c>
      <c r="V192" s="54">
        <v>5</v>
      </c>
      <c r="W192" s="54">
        <v>202</v>
      </c>
      <c r="X192" s="90">
        <f t="shared" si="12"/>
        <v>750</v>
      </c>
      <c r="Y192" s="90">
        <f t="shared" si="12"/>
        <v>2431</v>
      </c>
      <c r="Z192" s="90"/>
      <c r="AA192" s="48">
        <v>75048</v>
      </c>
      <c r="AB192" s="55">
        <v>243117</v>
      </c>
    </row>
    <row r="193" spans="21:28" ht="13.5">
      <c r="U193" s="47" t="s">
        <v>99</v>
      </c>
      <c r="V193" s="54">
        <v>9</v>
      </c>
      <c r="W193" s="54">
        <v>593</v>
      </c>
      <c r="X193" s="90">
        <f t="shared" si="12"/>
        <v>6316</v>
      </c>
      <c r="Y193" s="90">
        <f t="shared" si="12"/>
        <v>14324</v>
      </c>
      <c r="Z193" s="90"/>
      <c r="AA193" s="48">
        <v>631648</v>
      </c>
      <c r="AB193" s="55">
        <v>1432418</v>
      </c>
    </row>
    <row r="194" spans="21:28" ht="13.5">
      <c r="U194" s="104" t="s">
        <v>100</v>
      </c>
      <c r="V194" s="56">
        <v>6</v>
      </c>
      <c r="W194" s="56">
        <v>932</v>
      </c>
      <c r="X194" s="38" t="s">
        <v>93</v>
      </c>
      <c r="Y194" s="105">
        <f>(ROUND(AB194,-2))/100</f>
        <v>44252</v>
      </c>
      <c r="Z194" s="90"/>
      <c r="AA194" s="48" t="s">
        <v>127</v>
      </c>
      <c r="AB194" s="55">
        <v>4425238</v>
      </c>
    </row>
    <row r="195" spans="21:28" ht="13.5">
      <c r="U195" s="47" t="s">
        <v>101</v>
      </c>
      <c r="V195" s="54">
        <v>1</v>
      </c>
      <c r="W195" s="54">
        <v>236</v>
      </c>
      <c r="X195" s="48">
        <v>0</v>
      </c>
      <c r="Y195" s="32" t="s">
        <v>93</v>
      </c>
      <c r="Z195" s="92"/>
      <c r="AA195" s="48">
        <v>0</v>
      </c>
      <c r="AB195" s="55" t="s">
        <v>127</v>
      </c>
    </row>
    <row r="196" spans="21:28" ht="13.5">
      <c r="U196" s="47" t="s">
        <v>102</v>
      </c>
      <c r="V196" s="54">
        <v>1</v>
      </c>
      <c r="W196" s="32" t="s">
        <v>93</v>
      </c>
      <c r="X196" s="36" t="s">
        <v>93</v>
      </c>
      <c r="Y196" s="32" t="s">
        <v>93</v>
      </c>
      <c r="Z196" s="92"/>
      <c r="AA196" s="48" t="s">
        <v>127</v>
      </c>
      <c r="AB196" s="55" t="s">
        <v>127</v>
      </c>
    </row>
    <row r="197" spans="21:28" ht="13.5">
      <c r="U197" s="47" t="s">
        <v>103</v>
      </c>
      <c r="V197" s="56">
        <v>0</v>
      </c>
      <c r="W197" s="56">
        <v>0</v>
      </c>
      <c r="X197" s="48">
        <v>0</v>
      </c>
      <c r="Y197" s="92">
        <v>0</v>
      </c>
      <c r="Z197" s="92"/>
      <c r="AA197" s="48">
        <v>0</v>
      </c>
      <c r="AB197" s="57">
        <v>0</v>
      </c>
    </row>
    <row r="198" spans="21:28" ht="13.5">
      <c r="U198" s="69"/>
      <c r="V198" s="58">
        <f>SUM(V195:V197)</f>
        <v>2</v>
      </c>
      <c r="W198" s="32" t="s">
        <v>93</v>
      </c>
      <c r="X198" s="32" t="s">
        <v>93</v>
      </c>
      <c r="Y198" s="32" t="s">
        <v>93</v>
      </c>
      <c r="Z198" s="46"/>
      <c r="AA198" s="70"/>
      <c r="AB198" s="59">
        <f>SUM(AB190:AB197)</f>
        <v>8455928</v>
      </c>
    </row>
    <row r="199" spans="21:28" ht="13.5">
      <c r="U199" s="69"/>
      <c r="V199" s="64"/>
      <c r="W199" s="64"/>
      <c r="X199" s="46"/>
      <c r="Y199" s="46"/>
      <c r="Z199" s="46"/>
      <c r="AA199" s="70"/>
      <c r="AB199" s="66">
        <f>AB188-AB189</f>
        <v>10234852</v>
      </c>
    </row>
    <row r="200" spans="21:28" ht="13.5">
      <c r="U200" s="60"/>
      <c r="V200" s="62"/>
      <c r="W200" s="62"/>
      <c r="X200" s="46"/>
      <c r="Y200" s="46"/>
      <c r="Z200" s="46"/>
      <c r="AA200" s="63"/>
      <c r="AB200" s="63"/>
    </row>
    <row r="201" spans="20:28" ht="13.5">
      <c r="T201" s="94"/>
      <c r="U201" s="88" t="s">
        <v>119</v>
      </c>
      <c r="V201" s="65">
        <v>20</v>
      </c>
      <c r="W201" s="65">
        <v>2852</v>
      </c>
      <c r="X201" s="98">
        <f>(ROUND(AA201,-2))/100</f>
        <v>211857</v>
      </c>
      <c r="Y201" s="98">
        <f>(ROUND(AB201,-2))/100</f>
        <v>362394</v>
      </c>
      <c r="Z201" s="90"/>
      <c r="AA201" s="48">
        <v>21185673</v>
      </c>
      <c r="AB201" s="49">
        <v>36239427</v>
      </c>
    </row>
    <row r="202" spans="21:28" ht="13.5">
      <c r="U202" s="47" t="s">
        <v>95</v>
      </c>
      <c r="V202" s="50">
        <v>7</v>
      </c>
      <c r="W202" s="50">
        <v>41</v>
      </c>
      <c r="X202" s="90">
        <f>(ROUND(AA202,-2))/100</f>
        <v>4394</v>
      </c>
      <c r="Y202" s="90">
        <f>(ROUND(AB202,-2))/100</f>
        <v>4821</v>
      </c>
      <c r="Z202" s="90"/>
      <c r="AA202" s="48">
        <v>439411</v>
      </c>
      <c r="AB202" s="51">
        <v>482143</v>
      </c>
    </row>
    <row r="203" spans="21:28" ht="13.5">
      <c r="U203" s="47" t="s">
        <v>96</v>
      </c>
      <c r="V203" s="52">
        <v>1</v>
      </c>
      <c r="W203" s="52">
        <v>16</v>
      </c>
      <c r="X203" s="48" t="s">
        <v>127</v>
      </c>
      <c r="Y203" s="48" t="s">
        <v>127</v>
      </c>
      <c r="Z203" s="48"/>
      <c r="AA203" s="48" t="s">
        <v>127</v>
      </c>
      <c r="AB203" s="53" t="s">
        <v>127</v>
      </c>
    </row>
    <row r="204" spans="21:28" ht="13.5">
      <c r="U204" s="47" t="s">
        <v>97</v>
      </c>
      <c r="V204" s="54">
        <v>4</v>
      </c>
      <c r="W204" s="54">
        <v>111</v>
      </c>
      <c r="X204" s="90">
        <f>(ROUND(AA204,-2))/100</f>
        <v>475</v>
      </c>
      <c r="Y204" s="90">
        <f>(ROUND(AB204,-2))/100</f>
        <v>2568</v>
      </c>
      <c r="Z204" s="90"/>
      <c r="AA204" s="48">
        <v>47511</v>
      </c>
      <c r="AB204" s="55">
        <v>256803</v>
      </c>
    </row>
    <row r="205" spans="21:28" ht="13.5">
      <c r="U205" s="47" t="s">
        <v>98</v>
      </c>
      <c r="V205" s="54">
        <v>2</v>
      </c>
      <c r="W205" s="54">
        <v>90</v>
      </c>
      <c r="X205" s="48" t="s">
        <v>127</v>
      </c>
      <c r="Y205" s="48" t="s">
        <v>127</v>
      </c>
      <c r="Z205" s="48"/>
      <c r="AA205" s="48" t="s">
        <v>127</v>
      </c>
      <c r="AB205" s="55" t="s">
        <v>127</v>
      </c>
    </row>
    <row r="206" spans="21:28" ht="13.5">
      <c r="U206" s="47" t="s">
        <v>99</v>
      </c>
      <c r="V206" s="54">
        <v>4</v>
      </c>
      <c r="W206" s="54">
        <v>326</v>
      </c>
      <c r="X206" s="90">
        <f>(ROUND(AA206,-2))/100</f>
        <v>3902</v>
      </c>
      <c r="Y206" s="90">
        <f>(ROUND(AB206,-2))/100</f>
        <v>6235</v>
      </c>
      <c r="Z206" s="90"/>
      <c r="AA206" s="48">
        <v>390170</v>
      </c>
      <c r="AB206" s="55">
        <v>623512</v>
      </c>
    </row>
    <row r="207" spans="21:28" ht="13.5">
      <c r="U207" s="104" t="s">
        <v>100</v>
      </c>
      <c r="V207" s="56">
        <v>0</v>
      </c>
      <c r="W207" s="56">
        <v>0</v>
      </c>
      <c r="X207" s="106">
        <v>0</v>
      </c>
      <c r="Y207" s="106">
        <v>0</v>
      </c>
      <c r="Z207" s="48"/>
      <c r="AA207" s="48">
        <v>0</v>
      </c>
      <c r="AB207" s="55">
        <v>0</v>
      </c>
    </row>
    <row r="208" spans="21:28" ht="13.5">
      <c r="U208" s="47" t="s">
        <v>101</v>
      </c>
      <c r="V208" s="79">
        <v>0</v>
      </c>
      <c r="W208" s="79">
        <v>0</v>
      </c>
      <c r="X208" s="48">
        <v>0</v>
      </c>
      <c r="Y208" s="48">
        <v>0</v>
      </c>
      <c r="Z208" s="48"/>
      <c r="AA208" s="48">
        <v>0</v>
      </c>
      <c r="AB208" s="55">
        <v>0</v>
      </c>
    </row>
    <row r="209" spans="21:28" ht="13.5">
      <c r="U209" s="47" t="s">
        <v>102</v>
      </c>
      <c r="V209" s="54">
        <v>1</v>
      </c>
      <c r="W209" s="32" t="s">
        <v>93</v>
      </c>
      <c r="X209" s="36" t="s">
        <v>93</v>
      </c>
      <c r="Y209" s="32" t="s">
        <v>93</v>
      </c>
      <c r="Z209" s="48"/>
      <c r="AA209" s="48" t="s">
        <v>127</v>
      </c>
      <c r="AB209" s="55" t="s">
        <v>127</v>
      </c>
    </row>
    <row r="210" spans="21:28" ht="13.5">
      <c r="U210" s="47" t="s">
        <v>103</v>
      </c>
      <c r="V210" s="56">
        <v>1</v>
      </c>
      <c r="W210" s="102" t="s">
        <v>93</v>
      </c>
      <c r="X210" s="36" t="s">
        <v>93</v>
      </c>
      <c r="Y210" s="32" t="s">
        <v>93</v>
      </c>
      <c r="Z210" s="48"/>
      <c r="AA210" s="48" t="s">
        <v>127</v>
      </c>
      <c r="AB210" s="57" t="s">
        <v>127</v>
      </c>
    </row>
    <row r="211" spans="21:28" ht="13.5">
      <c r="U211" s="47"/>
      <c r="V211" s="58">
        <f>SUM(V208:V210)</f>
        <v>2</v>
      </c>
      <c r="W211" s="32" t="s">
        <v>93</v>
      </c>
      <c r="X211" s="32" t="s">
        <v>93</v>
      </c>
      <c r="Y211" s="32" t="s">
        <v>93</v>
      </c>
      <c r="Z211" s="46"/>
      <c r="AA211" s="48"/>
      <c r="AB211" s="59">
        <f>SUM(AB203:AB210)</f>
        <v>880315</v>
      </c>
    </row>
    <row r="212" spans="21:28" ht="13.5">
      <c r="U212" s="47"/>
      <c r="V212" s="64"/>
      <c r="W212" s="64"/>
      <c r="X212" s="46"/>
      <c r="Y212" s="46"/>
      <c r="Z212" s="46"/>
      <c r="AA212" s="48"/>
      <c r="AB212" s="66">
        <f>AB201-AB202</f>
        <v>35757284</v>
      </c>
    </row>
    <row r="213" spans="21:28" ht="13.5">
      <c r="U213" s="60"/>
      <c r="V213" s="61"/>
      <c r="W213" s="62"/>
      <c r="X213" s="46"/>
      <c r="Y213" s="46"/>
      <c r="Z213" s="46"/>
      <c r="AA213" s="63"/>
      <c r="AB213" s="63"/>
    </row>
    <row r="214" spans="20:28" ht="13.5">
      <c r="T214" s="94"/>
      <c r="U214" s="88" t="s">
        <v>120</v>
      </c>
      <c r="V214" s="65">
        <v>12</v>
      </c>
      <c r="W214" s="65">
        <v>1315</v>
      </c>
      <c r="X214" s="98">
        <f aca="true" t="shared" si="13" ref="X214:Y216">(ROUND(AA214,-2))/100</f>
        <v>47770</v>
      </c>
      <c r="Y214" s="98">
        <f t="shared" si="13"/>
        <v>171967</v>
      </c>
      <c r="Z214" s="90"/>
      <c r="AA214" s="48">
        <v>4777024</v>
      </c>
      <c r="AB214" s="49">
        <v>17196670</v>
      </c>
    </row>
    <row r="215" spans="21:28" ht="13.5">
      <c r="U215" s="47" t="s">
        <v>95</v>
      </c>
      <c r="V215" s="50">
        <v>3</v>
      </c>
      <c r="W215" s="50">
        <v>18</v>
      </c>
      <c r="X215" s="90">
        <f t="shared" si="13"/>
        <v>141</v>
      </c>
      <c r="Y215" s="90">
        <f t="shared" si="13"/>
        <v>312</v>
      </c>
      <c r="Z215" s="90"/>
      <c r="AA215" s="48">
        <v>14090</v>
      </c>
      <c r="AB215" s="51">
        <v>31193</v>
      </c>
    </row>
    <row r="216" spans="21:28" ht="13.5">
      <c r="U216" s="47" t="s">
        <v>96</v>
      </c>
      <c r="V216" s="52">
        <v>3</v>
      </c>
      <c r="W216" s="52">
        <v>50</v>
      </c>
      <c r="X216" s="90">
        <f t="shared" si="13"/>
        <v>5057</v>
      </c>
      <c r="Y216" s="90">
        <f t="shared" si="13"/>
        <v>9040</v>
      </c>
      <c r="Z216" s="90"/>
      <c r="AA216" s="48">
        <v>505716</v>
      </c>
      <c r="AB216" s="53">
        <v>904023</v>
      </c>
    </row>
    <row r="217" spans="21:28" ht="13.5">
      <c r="U217" s="47" t="s">
        <v>97</v>
      </c>
      <c r="V217" s="54">
        <v>2</v>
      </c>
      <c r="W217" s="54">
        <v>44</v>
      </c>
      <c r="X217" s="48" t="s">
        <v>127</v>
      </c>
      <c r="Y217" s="48" t="s">
        <v>127</v>
      </c>
      <c r="Z217" s="48"/>
      <c r="AA217" s="48" t="s">
        <v>127</v>
      </c>
      <c r="AB217" s="55" t="s">
        <v>127</v>
      </c>
    </row>
    <row r="218" spans="21:28" ht="13.5">
      <c r="U218" s="47" t="s">
        <v>98</v>
      </c>
      <c r="V218" s="54">
        <v>0</v>
      </c>
      <c r="W218" s="54">
        <v>0</v>
      </c>
      <c r="X218" s="48">
        <v>0</v>
      </c>
      <c r="Y218" s="48">
        <v>0</v>
      </c>
      <c r="Z218" s="48"/>
      <c r="AA218" s="48">
        <v>0</v>
      </c>
      <c r="AB218" s="55">
        <v>0</v>
      </c>
    </row>
    <row r="219" spans="21:28" ht="13.5">
      <c r="U219" s="47" t="s">
        <v>99</v>
      </c>
      <c r="V219" s="54">
        <v>0</v>
      </c>
      <c r="W219" s="54">
        <v>0</v>
      </c>
      <c r="X219" s="48">
        <v>0</v>
      </c>
      <c r="Y219" s="48">
        <v>0</v>
      </c>
      <c r="Z219" s="48"/>
      <c r="AA219" s="48">
        <v>0</v>
      </c>
      <c r="AB219" s="55">
        <v>0</v>
      </c>
    </row>
    <row r="220" spans="21:28" ht="13.5">
      <c r="U220" s="104" t="s">
        <v>100</v>
      </c>
      <c r="V220" s="56">
        <v>1</v>
      </c>
      <c r="W220" s="33" t="s">
        <v>93</v>
      </c>
      <c r="X220" s="38" t="s">
        <v>93</v>
      </c>
      <c r="Y220" s="33" t="s">
        <v>93</v>
      </c>
      <c r="Z220" s="48"/>
      <c r="AA220" s="48" t="s">
        <v>127</v>
      </c>
      <c r="AB220" s="55" t="s">
        <v>127</v>
      </c>
    </row>
    <row r="221" spans="21:28" ht="13.5">
      <c r="U221" s="47" t="s">
        <v>101</v>
      </c>
      <c r="V221" s="54">
        <v>1</v>
      </c>
      <c r="W221" s="32" t="s">
        <v>93</v>
      </c>
      <c r="X221" s="36" t="s">
        <v>93</v>
      </c>
      <c r="Y221" s="32" t="s">
        <v>93</v>
      </c>
      <c r="Z221" s="48"/>
      <c r="AA221" s="48" t="s">
        <v>127</v>
      </c>
      <c r="AB221" s="55" t="s">
        <v>127</v>
      </c>
    </row>
    <row r="222" spans="21:28" ht="13.5">
      <c r="U222" s="47" t="s">
        <v>102</v>
      </c>
      <c r="V222" s="54">
        <v>2</v>
      </c>
      <c r="W222" s="32" t="s">
        <v>93</v>
      </c>
      <c r="X222" s="36" t="s">
        <v>93</v>
      </c>
      <c r="Y222" s="32" t="s">
        <v>93</v>
      </c>
      <c r="Z222" s="48"/>
      <c r="AA222" s="48" t="s">
        <v>127</v>
      </c>
      <c r="AB222" s="55" t="s">
        <v>127</v>
      </c>
    </row>
    <row r="223" spans="21:28" ht="13.5">
      <c r="U223" s="47" t="s">
        <v>103</v>
      </c>
      <c r="V223" s="56">
        <v>0</v>
      </c>
      <c r="W223" s="56">
        <v>0</v>
      </c>
      <c r="X223" s="48">
        <v>0</v>
      </c>
      <c r="Y223" s="48">
        <v>0</v>
      </c>
      <c r="Z223" s="48"/>
      <c r="AA223" s="48">
        <v>0</v>
      </c>
      <c r="AB223" s="57">
        <v>0</v>
      </c>
    </row>
    <row r="224" spans="21:28" ht="13.5">
      <c r="U224" s="47"/>
      <c r="V224" s="58">
        <f>SUM(V221:V223)</f>
        <v>3</v>
      </c>
      <c r="W224" s="32" t="s">
        <v>93</v>
      </c>
      <c r="X224" s="32" t="s">
        <v>93</v>
      </c>
      <c r="Y224" s="32" t="s">
        <v>93</v>
      </c>
      <c r="Z224" s="46"/>
      <c r="AA224" s="48"/>
      <c r="AB224" s="59">
        <f>SUM(AB216:AB223)</f>
        <v>904023</v>
      </c>
    </row>
    <row r="225" spans="21:28" ht="13.5">
      <c r="U225" s="47"/>
      <c r="V225" s="64"/>
      <c r="W225" s="64"/>
      <c r="X225" s="46"/>
      <c r="Y225" s="46"/>
      <c r="Z225" s="46"/>
      <c r="AA225" s="48"/>
      <c r="AB225" s="66">
        <f>AB214-AB215</f>
        <v>17165477</v>
      </c>
    </row>
    <row r="226" spans="21:28" ht="13.5">
      <c r="U226" s="60"/>
      <c r="V226" s="61"/>
      <c r="W226" s="62"/>
      <c r="X226" s="46"/>
      <c r="Y226" s="46"/>
      <c r="Z226" s="46"/>
      <c r="AA226" s="63"/>
      <c r="AB226" s="63"/>
    </row>
    <row r="227" spans="20:28" ht="13.5">
      <c r="T227" s="94"/>
      <c r="U227" s="88" t="s">
        <v>121</v>
      </c>
      <c r="V227" s="65">
        <v>143</v>
      </c>
      <c r="W227" s="65">
        <v>3636</v>
      </c>
      <c r="X227" s="98">
        <f aca="true" t="shared" si="14" ref="X227:Y232">(ROUND(AA227,-2))/100</f>
        <v>24771</v>
      </c>
      <c r="Y227" s="98">
        <f t="shared" si="14"/>
        <v>51124</v>
      </c>
      <c r="Z227" s="90"/>
      <c r="AA227" s="48">
        <v>2477081</v>
      </c>
      <c r="AB227" s="49">
        <v>5112395</v>
      </c>
    </row>
    <row r="228" spans="21:28" ht="13.5">
      <c r="U228" s="47" t="s">
        <v>95</v>
      </c>
      <c r="V228" s="50">
        <v>55</v>
      </c>
      <c r="W228" s="50">
        <v>343</v>
      </c>
      <c r="X228" s="90">
        <f t="shared" si="14"/>
        <v>1447</v>
      </c>
      <c r="Y228" s="90">
        <f t="shared" si="14"/>
        <v>3460</v>
      </c>
      <c r="Z228" s="90"/>
      <c r="AA228" s="48">
        <v>144666</v>
      </c>
      <c r="AB228" s="51">
        <v>345954</v>
      </c>
    </row>
    <row r="229" spans="21:28" ht="13.5">
      <c r="U229" s="47" t="s">
        <v>96</v>
      </c>
      <c r="V229" s="52">
        <v>41</v>
      </c>
      <c r="W229" s="52">
        <v>584</v>
      </c>
      <c r="X229" s="90">
        <f t="shared" si="14"/>
        <v>5138</v>
      </c>
      <c r="Y229" s="90">
        <f t="shared" si="14"/>
        <v>9604</v>
      </c>
      <c r="Z229" s="90"/>
      <c r="AA229" s="48">
        <v>513830</v>
      </c>
      <c r="AB229" s="53">
        <v>960370</v>
      </c>
    </row>
    <row r="230" spans="21:28" ht="13.5">
      <c r="U230" s="47" t="s">
        <v>97</v>
      </c>
      <c r="V230" s="54">
        <v>15</v>
      </c>
      <c r="W230" s="54">
        <v>365</v>
      </c>
      <c r="X230" s="90">
        <f t="shared" si="14"/>
        <v>2780</v>
      </c>
      <c r="Y230" s="90">
        <f t="shared" si="14"/>
        <v>5251</v>
      </c>
      <c r="Z230" s="90"/>
      <c r="AA230" s="48">
        <v>277992</v>
      </c>
      <c r="AB230" s="55">
        <v>525143</v>
      </c>
    </row>
    <row r="231" spans="21:28" ht="13.5">
      <c r="U231" s="47" t="s">
        <v>98</v>
      </c>
      <c r="V231" s="54">
        <v>11</v>
      </c>
      <c r="W231" s="54">
        <v>417</v>
      </c>
      <c r="X231" s="90">
        <f t="shared" si="14"/>
        <v>4399</v>
      </c>
      <c r="Y231" s="90">
        <f t="shared" si="14"/>
        <v>8720</v>
      </c>
      <c r="Z231" s="90"/>
      <c r="AA231" s="48">
        <v>439928</v>
      </c>
      <c r="AB231" s="55">
        <v>872046</v>
      </c>
    </row>
    <row r="232" spans="21:28" ht="13.5">
      <c r="U232" s="47" t="s">
        <v>99</v>
      </c>
      <c r="V232" s="54">
        <v>16</v>
      </c>
      <c r="W232" s="54">
        <v>1041</v>
      </c>
      <c r="X232" s="90">
        <f t="shared" si="14"/>
        <v>6817</v>
      </c>
      <c r="Y232" s="90">
        <f t="shared" si="14"/>
        <v>14645</v>
      </c>
      <c r="Z232" s="90"/>
      <c r="AA232" s="48">
        <v>681664</v>
      </c>
      <c r="AB232" s="55">
        <v>1464458</v>
      </c>
    </row>
    <row r="233" spans="21:28" ht="13.5">
      <c r="U233" s="104" t="s">
        <v>100</v>
      </c>
      <c r="V233" s="56">
        <v>3</v>
      </c>
      <c r="W233" s="33" t="s">
        <v>93</v>
      </c>
      <c r="X233" s="38" t="s">
        <v>93</v>
      </c>
      <c r="Y233" s="33" t="s">
        <v>93</v>
      </c>
      <c r="Z233" s="48"/>
      <c r="AA233" s="48" t="s">
        <v>127</v>
      </c>
      <c r="AB233" s="55" t="s">
        <v>127</v>
      </c>
    </row>
    <row r="234" spans="21:28" ht="13.5">
      <c r="U234" s="47" t="s">
        <v>101</v>
      </c>
      <c r="V234" s="54">
        <v>2</v>
      </c>
      <c r="W234" s="32" t="s">
        <v>93</v>
      </c>
      <c r="X234" s="36" t="s">
        <v>93</v>
      </c>
      <c r="Y234" s="32" t="s">
        <v>93</v>
      </c>
      <c r="Z234" s="48"/>
      <c r="AA234" s="48" t="s">
        <v>127</v>
      </c>
      <c r="AB234" s="55" t="s">
        <v>127</v>
      </c>
    </row>
    <row r="235" spans="21:28" ht="13.5">
      <c r="U235" s="47" t="s">
        <v>102</v>
      </c>
      <c r="V235" s="54">
        <v>0</v>
      </c>
      <c r="W235" s="54">
        <v>0</v>
      </c>
      <c r="X235" s="48">
        <v>0</v>
      </c>
      <c r="Y235" s="48">
        <v>0</v>
      </c>
      <c r="Z235" s="48"/>
      <c r="AA235" s="48">
        <v>0</v>
      </c>
      <c r="AB235" s="55">
        <v>0</v>
      </c>
    </row>
    <row r="236" spans="21:28" ht="13.5">
      <c r="U236" s="47" t="s">
        <v>103</v>
      </c>
      <c r="V236" s="56">
        <v>0</v>
      </c>
      <c r="W236" s="56">
        <v>0</v>
      </c>
      <c r="X236" s="48">
        <v>0</v>
      </c>
      <c r="Y236" s="48">
        <v>0</v>
      </c>
      <c r="Z236" s="48"/>
      <c r="AA236" s="48">
        <v>0</v>
      </c>
      <c r="AB236" s="57">
        <v>0</v>
      </c>
    </row>
    <row r="237" spans="21:28" ht="13.5">
      <c r="U237" s="47"/>
      <c r="V237" s="58">
        <f>SUM(V234:V236)</f>
        <v>2</v>
      </c>
      <c r="W237" s="32" t="s">
        <v>93</v>
      </c>
      <c r="X237" s="32" t="s">
        <v>93</v>
      </c>
      <c r="Y237" s="32" t="s">
        <v>93</v>
      </c>
      <c r="Z237" s="46"/>
      <c r="AA237" s="48"/>
      <c r="AB237" s="59">
        <f>SUM(AB229:AB236)</f>
        <v>3822017</v>
      </c>
    </row>
    <row r="238" spans="21:28" ht="13.5">
      <c r="U238" s="47"/>
      <c r="V238" s="64"/>
      <c r="W238" s="64"/>
      <c r="X238" s="46"/>
      <c r="Y238" s="46"/>
      <c r="Z238" s="46"/>
      <c r="AA238" s="48"/>
      <c r="AB238" s="66">
        <f>AB227-AB228</f>
        <v>4766441</v>
      </c>
    </row>
    <row r="239" spans="21:28" ht="13.5">
      <c r="U239" s="60"/>
      <c r="V239" s="61"/>
      <c r="W239" s="62"/>
      <c r="X239" s="46"/>
      <c r="Y239" s="46"/>
      <c r="Z239" s="46"/>
      <c r="AA239" s="63"/>
      <c r="AB239" s="63"/>
    </row>
    <row r="240" spans="20:28" ht="13.5">
      <c r="T240" s="94"/>
      <c r="U240" s="88" t="s">
        <v>122</v>
      </c>
      <c r="V240" s="65">
        <v>135</v>
      </c>
      <c r="W240" s="65">
        <v>6562</v>
      </c>
      <c r="X240" s="98">
        <f aca="true" t="shared" si="15" ref="X240:Y248">(ROUND(AA240,-2))/100</f>
        <v>93570</v>
      </c>
      <c r="Y240" s="98">
        <f t="shared" si="15"/>
        <v>185068</v>
      </c>
      <c r="Z240" s="90"/>
      <c r="AA240" s="48">
        <v>9356974</v>
      </c>
      <c r="AB240" s="49">
        <v>18506831</v>
      </c>
    </row>
    <row r="241" spans="21:28" ht="13.5">
      <c r="U241" s="47" t="s">
        <v>95</v>
      </c>
      <c r="V241" s="50">
        <v>35</v>
      </c>
      <c r="W241" s="50">
        <v>216</v>
      </c>
      <c r="X241" s="90">
        <f t="shared" si="15"/>
        <v>719</v>
      </c>
      <c r="Y241" s="90">
        <f t="shared" si="15"/>
        <v>2407</v>
      </c>
      <c r="Z241" s="90"/>
      <c r="AA241" s="48">
        <v>71945</v>
      </c>
      <c r="AB241" s="51">
        <v>240738</v>
      </c>
    </row>
    <row r="242" spans="21:28" ht="13.5">
      <c r="U242" s="47" t="s">
        <v>96</v>
      </c>
      <c r="V242" s="52">
        <v>40</v>
      </c>
      <c r="W242" s="52">
        <v>553</v>
      </c>
      <c r="X242" s="90">
        <f t="shared" si="15"/>
        <v>3881</v>
      </c>
      <c r="Y242" s="90">
        <f t="shared" si="15"/>
        <v>8393</v>
      </c>
      <c r="Z242" s="90"/>
      <c r="AA242" s="48">
        <v>388051</v>
      </c>
      <c r="AB242" s="53">
        <v>839307</v>
      </c>
    </row>
    <row r="243" spans="21:28" ht="13.5">
      <c r="U243" s="47" t="s">
        <v>97</v>
      </c>
      <c r="V243" s="54">
        <v>16</v>
      </c>
      <c r="W243" s="54">
        <v>402</v>
      </c>
      <c r="X243" s="90">
        <f t="shared" si="15"/>
        <v>1701</v>
      </c>
      <c r="Y243" s="90">
        <f t="shared" si="15"/>
        <v>4430</v>
      </c>
      <c r="Z243" s="90"/>
      <c r="AA243" s="48">
        <v>170097</v>
      </c>
      <c r="AB243" s="55">
        <v>442993</v>
      </c>
    </row>
    <row r="244" spans="21:28" ht="13.5">
      <c r="U244" s="47" t="s">
        <v>98</v>
      </c>
      <c r="V244" s="54">
        <v>14</v>
      </c>
      <c r="W244" s="54">
        <v>543</v>
      </c>
      <c r="X244" s="90">
        <f t="shared" si="15"/>
        <v>5663</v>
      </c>
      <c r="Y244" s="90">
        <f t="shared" si="15"/>
        <v>10832</v>
      </c>
      <c r="Z244" s="90"/>
      <c r="AA244" s="48">
        <v>566343</v>
      </c>
      <c r="AB244" s="55">
        <v>1083233</v>
      </c>
    </row>
    <row r="245" spans="21:28" ht="13.5">
      <c r="U245" s="47" t="s">
        <v>99</v>
      </c>
      <c r="V245" s="54">
        <v>12</v>
      </c>
      <c r="W245" s="54">
        <v>818</v>
      </c>
      <c r="X245" s="90">
        <f t="shared" si="15"/>
        <v>13252</v>
      </c>
      <c r="Y245" s="90">
        <f t="shared" si="15"/>
        <v>22592</v>
      </c>
      <c r="Z245" s="90"/>
      <c r="AA245" s="48">
        <v>1325157</v>
      </c>
      <c r="AB245" s="55">
        <v>2259222</v>
      </c>
    </row>
    <row r="246" spans="21:28" ht="13.5">
      <c r="U246" s="104" t="s">
        <v>100</v>
      </c>
      <c r="V246" s="56">
        <v>10</v>
      </c>
      <c r="W246" s="56">
        <v>1440</v>
      </c>
      <c r="X246" s="105">
        <f t="shared" si="15"/>
        <v>13740</v>
      </c>
      <c r="Y246" s="105">
        <f t="shared" si="15"/>
        <v>48545</v>
      </c>
      <c r="Z246" s="90"/>
      <c r="AA246" s="48">
        <v>1373966</v>
      </c>
      <c r="AB246" s="55">
        <v>4854451</v>
      </c>
    </row>
    <row r="247" spans="21:28" ht="13.5">
      <c r="U247" s="47" t="s">
        <v>101</v>
      </c>
      <c r="V247" s="54">
        <v>3</v>
      </c>
      <c r="W247" s="54">
        <v>744</v>
      </c>
      <c r="X247" s="90">
        <f t="shared" si="15"/>
        <v>5232</v>
      </c>
      <c r="Y247" s="32" t="s">
        <v>93</v>
      </c>
      <c r="Z247" s="92"/>
      <c r="AA247" s="48">
        <v>523207</v>
      </c>
      <c r="AB247" s="55" t="s">
        <v>127</v>
      </c>
    </row>
    <row r="248" spans="21:28" ht="13.5">
      <c r="U248" s="47" t="s">
        <v>102</v>
      </c>
      <c r="V248" s="54">
        <v>4</v>
      </c>
      <c r="W248" s="54">
        <v>1333</v>
      </c>
      <c r="X248" s="90">
        <f t="shared" si="15"/>
        <v>49382</v>
      </c>
      <c r="Y248" s="103">
        <v>74660</v>
      </c>
      <c r="Z248" s="93"/>
      <c r="AA248" s="48">
        <v>4938208</v>
      </c>
      <c r="AB248" s="55">
        <v>7465957</v>
      </c>
    </row>
    <row r="249" spans="21:28" ht="13.5">
      <c r="U249" s="47" t="s">
        <v>103</v>
      </c>
      <c r="V249" s="56">
        <v>1</v>
      </c>
      <c r="W249" s="56">
        <v>513</v>
      </c>
      <c r="X249" s="48">
        <v>0</v>
      </c>
      <c r="Y249" s="32" t="s">
        <v>93</v>
      </c>
      <c r="Z249" s="92"/>
      <c r="AA249" s="48">
        <v>0</v>
      </c>
      <c r="AB249" s="57" t="s">
        <v>127</v>
      </c>
    </row>
    <row r="250" spans="21:28" ht="13.5">
      <c r="U250" s="47"/>
      <c r="V250" s="58">
        <f>SUM(V247:V249)</f>
        <v>8</v>
      </c>
      <c r="W250" s="58">
        <f>SUM(W247:W249)</f>
        <v>2590</v>
      </c>
      <c r="X250" s="58">
        <f>SUM(X247:X249)</f>
        <v>54614</v>
      </c>
      <c r="Y250" s="103" t="s">
        <v>93</v>
      </c>
      <c r="Z250" s="46"/>
      <c r="AA250" s="48"/>
      <c r="AB250" s="59">
        <f>SUM(AB242:AB249)</f>
        <v>16945163</v>
      </c>
    </row>
    <row r="251" spans="21:28" ht="13.5">
      <c r="U251" s="47"/>
      <c r="V251" s="64"/>
      <c r="W251" s="64"/>
      <c r="X251" s="46"/>
      <c r="Y251" s="46"/>
      <c r="Z251" s="46"/>
      <c r="AA251" s="48"/>
      <c r="AB251" s="66">
        <f>AB240-AB241</f>
        <v>18266093</v>
      </c>
    </row>
    <row r="252" spans="21:28" ht="13.5">
      <c r="U252" s="60"/>
      <c r="V252" s="61"/>
      <c r="W252" s="62"/>
      <c r="X252" s="46"/>
      <c r="Y252" s="46"/>
      <c r="Z252" s="46"/>
      <c r="AA252" s="63"/>
      <c r="AB252" s="72"/>
    </row>
    <row r="253" spans="20:28" ht="13.5">
      <c r="T253" s="94"/>
      <c r="U253" s="88" t="s">
        <v>123</v>
      </c>
      <c r="V253" s="65">
        <v>80</v>
      </c>
      <c r="W253" s="65">
        <v>7330</v>
      </c>
      <c r="X253" s="98">
        <f aca="true" t="shared" si="16" ref="X253:Y262">(ROUND(AA253,-2))/100</f>
        <v>381068</v>
      </c>
      <c r="Y253" s="98">
        <f t="shared" si="16"/>
        <v>437389</v>
      </c>
      <c r="Z253" s="90"/>
      <c r="AA253" s="48">
        <v>38106766</v>
      </c>
      <c r="AB253" s="49">
        <v>43738938</v>
      </c>
    </row>
    <row r="254" spans="21:28" ht="13.5">
      <c r="U254" s="47" t="s">
        <v>95</v>
      </c>
      <c r="V254" s="50">
        <v>15</v>
      </c>
      <c r="W254" s="50">
        <v>91</v>
      </c>
      <c r="X254" s="90">
        <f t="shared" si="16"/>
        <v>271</v>
      </c>
      <c r="Y254" s="90">
        <f t="shared" si="16"/>
        <v>758</v>
      </c>
      <c r="Z254" s="90"/>
      <c r="AA254" s="48">
        <v>27054</v>
      </c>
      <c r="AB254" s="51">
        <v>75821</v>
      </c>
    </row>
    <row r="255" spans="21:28" ht="13.5">
      <c r="U255" s="47" t="s">
        <v>96</v>
      </c>
      <c r="V255" s="52">
        <v>14</v>
      </c>
      <c r="W255" s="52">
        <v>187</v>
      </c>
      <c r="X255" s="90">
        <f t="shared" si="16"/>
        <v>950</v>
      </c>
      <c r="Y255" s="90">
        <f t="shared" si="16"/>
        <v>1963</v>
      </c>
      <c r="Z255" s="90"/>
      <c r="AA255" s="48">
        <v>95018</v>
      </c>
      <c r="AB255" s="53">
        <v>196304</v>
      </c>
    </row>
    <row r="256" spans="21:28" ht="13.5">
      <c r="U256" s="47" t="s">
        <v>97</v>
      </c>
      <c r="V256" s="54">
        <v>13</v>
      </c>
      <c r="W256" s="54">
        <v>324</v>
      </c>
      <c r="X256" s="90">
        <f t="shared" si="16"/>
        <v>579</v>
      </c>
      <c r="Y256" s="90">
        <f t="shared" si="16"/>
        <v>1779</v>
      </c>
      <c r="Z256" s="90"/>
      <c r="AA256" s="48">
        <v>57903</v>
      </c>
      <c r="AB256" s="55">
        <v>177871</v>
      </c>
    </row>
    <row r="257" spans="21:28" ht="13.5">
      <c r="U257" s="47" t="s">
        <v>98</v>
      </c>
      <c r="V257" s="54">
        <v>12</v>
      </c>
      <c r="W257" s="54">
        <v>462</v>
      </c>
      <c r="X257" s="90">
        <f t="shared" si="16"/>
        <v>2126</v>
      </c>
      <c r="Y257" s="90">
        <f t="shared" si="16"/>
        <v>4240</v>
      </c>
      <c r="Z257" s="90"/>
      <c r="AA257" s="48">
        <v>212592</v>
      </c>
      <c r="AB257" s="55">
        <v>424039</v>
      </c>
    </row>
    <row r="258" spans="21:28" ht="13.5">
      <c r="U258" s="47" t="s">
        <v>99</v>
      </c>
      <c r="V258" s="54">
        <v>6</v>
      </c>
      <c r="W258" s="54">
        <v>398</v>
      </c>
      <c r="X258" s="90">
        <f t="shared" si="16"/>
        <v>3030</v>
      </c>
      <c r="Y258" s="90">
        <f t="shared" si="16"/>
        <v>5001</v>
      </c>
      <c r="Z258" s="90"/>
      <c r="AA258" s="48">
        <v>303001</v>
      </c>
      <c r="AB258" s="55">
        <v>500053</v>
      </c>
    </row>
    <row r="259" spans="21:28" ht="13.5">
      <c r="U259" s="104" t="s">
        <v>100</v>
      </c>
      <c r="V259" s="56">
        <v>10</v>
      </c>
      <c r="W259" s="56">
        <v>1414</v>
      </c>
      <c r="X259" s="105">
        <f t="shared" si="16"/>
        <v>24616</v>
      </c>
      <c r="Y259" s="105">
        <f t="shared" si="16"/>
        <v>31567</v>
      </c>
      <c r="Z259" s="90"/>
      <c r="AA259" s="48">
        <v>2461569</v>
      </c>
      <c r="AB259" s="55">
        <v>3156654</v>
      </c>
    </row>
    <row r="260" spans="21:28" ht="13.5">
      <c r="U260" s="47" t="s">
        <v>101</v>
      </c>
      <c r="V260" s="54">
        <v>4</v>
      </c>
      <c r="W260" s="54">
        <v>1058</v>
      </c>
      <c r="X260" s="36" t="s">
        <v>93</v>
      </c>
      <c r="Y260" s="32" t="s">
        <v>93</v>
      </c>
      <c r="Z260" s="48"/>
      <c r="AA260" s="48" t="s">
        <v>127</v>
      </c>
      <c r="AB260" s="55" t="s">
        <v>127</v>
      </c>
    </row>
    <row r="261" spans="21:28" ht="13.5">
      <c r="U261" s="47" t="s">
        <v>102</v>
      </c>
      <c r="V261" s="54">
        <v>2</v>
      </c>
      <c r="W261" s="54">
        <v>707</v>
      </c>
      <c r="X261" s="36" t="s">
        <v>93</v>
      </c>
      <c r="Y261" s="32" t="s">
        <v>93</v>
      </c>
      <c r="Z261" s="48"/>
      <c r="AA261" s="48" t="s">
        <v>127</v>
      </c>
      <c r="AB261" s="55" t="s">
        <v>127</v>
      </c>
    </row>
    <row r="262" spans="21:28" ht="13.5">
      <c r="U262" s="47" t="s">
        <v>103</v>
      </c>
      <c r="V262" s="56">
        <v>4</v>
      </c>
      <c r="W262" s="56">
        <v>2689</v>
      </c>
      <c r="X262" s="107">
        <f t="shared" si="16"/>
        <v>325906</v>
      </c>
      <c r="Y262" s="107">
        <f t="shared" si="16"/>
        <v>343498</v>
      </c>
      <c r="Z262" s="90"/>
      <c r="AA262" s="48">
        <v>32590558</v>
      </c>
      <c r="AB262" s="57">
        <v>34349842</v>
      </c>
    </row>
    <row r="263" spans="21:28" ht="13.5">
      <c r="U263" s="69"/>
      <c r="V263" s="58">
        <f>SUM(V260:V262)</f>
        <v>10</v>
      </c>
      <c r="W263" s="58">
        <f>SUM(W260:W262)</f>
        <v>4454</v>
      </c>
      <c r="X263" s="103" t="s">
        <v>93</v>
      </c>
      <c r="Y263" s="103" t="s">
        <v>93</v>
      </c>
      <c r="Z263" s="46"/>
      <c r="AA263" s="70"/>
      <c r="AB263" s="59">
        <f>SUM(AB255:AB262)</f>
        <v>38804763</v>
      </c>
    </row>
    <row r="264" spans="21:28" ht="13.5">
      <c r="U264" s="69"/>
      <c r="V264" s="64"/>
      <c r="W264" s="64"/>
      <c r="X264" s="46"/>
      <c r="Y264" s="46"/>
      <c r="Z264" s="46"/>
      <c r="AA264" s="70"/>
      <c r="AB264" s="66">
        <f>AB253-AB254</f>
        <v>43663117</v>
      </c>
    </row>
    <row r="265" spans="21:28" ht="13.5">
      <c r="U265" s="60"/>
      <c r="V265" s="62"/>
      <c r="W265" s="62"/>
      <c r="X265" s="46"/>
      <c r="Y265" s="46"/>
      <c r="Z265" s="46"/>
      <c r="AA265" s="63"/>
      <c r="AB265" s="63"/>
    </row>
    <row r="266" spans="20:28" ht="13.5">
      <c r="T266" s="94"/>
      <c r="U266" s="95" t="s">
        <v>104</v>
      </c>
      <c r="V266" s="80">
        <v>6</v>
      </c>
      <c r="W266" s="80">
        <v>443</v>
      </c>
      <c r="X266" s="98">
        <f>(ROUND(AA266,-2))/100</f>
        <v>4004</v>
      </c>
      <c r="Y266" s="98">
        <f>(ROUND(AB266,-2))/100</f>
        <v>8330</v>
      </c>
      <c r="Z266" s="90"/>
      <c r="AA266" s="63">
        <v>400377</v>
      </c>
      <c r="AB266" s="49">
        <v>833048</v>
      </c>
    </row>
    <row r="267" spans="21:28" ht="13.5">
      <c r="U267" s="60" t="s">
        <v>95</v>
      </c>
      <c r="V267" s="67">
        <v>0</v>
      </c>
      <c r="W267" s="67">
        <v>0</v>
      </c>
      <c r="X267" s="63">
        <v>0</v>
      </c>
      <c r="Y267" s="63">
        <v>0</v>
      </c>
      <c r="Z267" s="63"/>
      <c r="AA267" s="63">
        <v>0</v>
      </c>
      <c r="AB267" s="51">
        <v>0</v>
      </c>
    </row>
    <row r="268" spans="21:28" ht="13.5">
      <c r="U268" s="60" t="s">
        <v>96</v>
      </c>
      <c r="V268" s="81">
        <v>1</v>
      </c>
      <c r="W268" s="81">
        <v>10</v>
      </c>
      <c r="X268" s="36" t="s">
        <v>93</v>
      </c>
      <c r="Y268" s="32" t="s">
        <v>93</v>
      </c>
      <c r="Z268" s="63"/>
      <c r="AA268" s="63" t="s">
        <v>127</v>
      </c>
      <c r="AB268" s="82" t="s">
        <v>127</v>
      </c>
    </row>
    <row r="269" spans="21:28" ht="13.5">
      <c r="U269" s="60" t="s">
        <v>97</v>
      </c>
      <c r="V269" s="79">
        <v>0</v>
      </c>
      <c r="W269" s="79">
        <v>0</v>
      </c>
      <c r="X269" s="63">
        <v>0</v>
      </c>
      <c r="Y269" s="63">
        <v>0</v>
      </c>
      <c r="Z269" s="63"/>
      <c r="AA269" s="63">
        <v>0</v>
      </c>
      <c r="AB269" s="83">
        <v>0</v>
      </c>
    </row>
    <row r="270" spans="21:28" ht="13.5">
      <c r="U270" s="60" t="s">
        <v>98</v>
      </c>
      <c r="V270" s="79">
        <v>2</v>
      </c>
      <c r="W270" s="79">
        <v>69</v>
      </c>
      <c r="X270" s="36" t="s">
        <v>93</v>
      </c>
      <c r="Y270" s="32" t="s">
        <v>93</v>
      </c>
      <c r="Z270" s="63"/>
      <c r="AA270" s="63" t="s">
        <v>127</v>
      </c>
      <c r="AB270" s="83" t="s">
        <v>127</v>
      </c>
    </row>
    <row r="271" spans="21:28" ht="13.5">
      <c r="U271" s="60" t="s">
        <v>99</v>
      </c>
      <c r="V271" s="79">
        <v>1</v>
      </c>
      <c r="W271" s="79">
        <v>69</v>
      </c>
      <c r="X271" s="36" t="s">
        <v>93</v>
      </c>
      <c r="Y271" s="32" t="s">
        <v>93</v>
      </c>
      <c r="Z271" s="63"/>
      <c r="AA271" s="63" t="s">
        <v>127</v>
      </c>
      <c r="AB271" s="83" t="s">
        <v>127</v>
      </c>
    </row>
    <row r="272" spans="21:28" ht="13.5">
      <c r="U272" s="68" t="s">
        <v>100</v>
      </c>
      <c r="V272" s="84">
        <v>2</v>
      </c>
      <c r="W272" s="84">
        <v>295</v>
      </c>
      <c r="X272" s="38" t="s">
        <v>93</v>
      </c>
      <c r="Y272" s="33" t="s">
        <v>93</v>
      </c>
      <c r="Z272" s="63"/>
      <c r="AA272" s="63" t="s">
        <v>127</v>
      </c>
      <c r="AB272" s="83" t="s">
        <v>127</v>
      </c>
    </row>
    <row r="273" spans="21:28" ht="13.5">
      <c r="U273" s="60" t="s">
        <v>101</v>
      </c>
      <c r="V273" s="79">
        <v>0</v>
      </c>
      <c r="W273" s="79">
        <v>0</v>
      </c>
      <c r="X273" s="63">
        <v>0</v>
      </c>
      <c r="Y273" s="63">
        <v>0</v>
      </c>
      <c r="Z273" s="63"/>
      <c r="AA273" s="63">
        <v>0</v>
      </c>
      <c r="AB273" s="83">
        <v>0</v>
      </c>
    </row>
    <row r="274" spans="21:28" ht="13.5">
      <c r="U274" s="60" t="s">
        <v>102</v>
      </c>
      <c r="V274" s="79">
        <v>0</v>
      </c>
      <c r="W274" s="79">
        <v>0</v>
      </c>
      <c r="X274" s="63">
        <v>0</v>
      </c>
      <c r="Y274" s="63">
        <v>0</v>
      </c>
      <c r="Z274" s="63"/>
      <c r="AA274" s="63">
        <v>0</v>
      </c>
      <c r="AB274" s="83">
        <v>0</v>
      </c>
    </row>
    <row r="275" spans="21:28" ht="13.5">
      <c r="U275" s="60" t="s">
        <v>103</v>
      </c>
      <c r="V275" s="84">
        <v>0</v>
      </c>
      <c r="W275" s="84">
        <v>0</v>
      </c>
      <c r="X275" s="63">
        <v>0</v>
      </c>
      <c r="Y275" s="63">
        <v>0</v>
      </c>
      <c r="Z275" s="63"/>
      <c r="AA275" s="63">
        <v>0</v>
      </c>
      <c r="AB275" s="85">
        <v>0</v>
      </c>
    </row>
    <row r="276" spans="21:28" ht="13.5">
      <c r="U276" s="60"/>
      <c r="V276" s="58">
        <f>SUM(V273:V275)</f>
        <v>0</v>
      </c>
      <c r="W276" s="58">
        <f>SUM(W273:W275)</f>
        <v>0</v>
      </c>
      <c r="X276" s="58">
        <f>SUM(X273:X275)</f>
        <v>0</v>
      </c>
      <c r="Y276" s="58">
        <f>SUM(Y273:Y275)</f>
        <v>0</v>
      </c>
      <c r="Z276" s="46"/>
      <c r="AA276" s="63"/>
      <c r="AB276" s="59">
        <f>SUM(AB268:AB275)</f>
        <v>0</v>
      </c>
    </row>
    <row r="277" spans="21:28" ht="13.5">
      <c r="U277" s="60"/>
      <c r="V277" s="64"/>
      <c r="W277" s="64"/>
      <c r="X277" s="46"/>
      <c r="Y277" s="46"/>
      <c r="Z277" s="46"/>
      <c r="AA277" s="63"/>
      <c r="AB277" s="66">
        <f>AB266-AB267</f>
        <v>833048</v>
      </c>
    </row>
    <row r="278" spans="21:28" ht="13.5">
      <c r="U278" s="60"/>
      <c r="V278" s="62"/>
      <c r="W278" s="62"/>
      <c r="X278" s="46"/>
      <c r="Y278" s="46"/>
      <c r="Z278" s="46"/>
      <c r="AA278" s="63"/>
      <c r="AB278" s="63"/>
    </row>
    <row r="279" spans="20:28" ht="13.5">
      <c r="T279" s="94"/>
      <c r="U279" s="95" t="s">
        <v>105</v>
      </c>
      <c r="V279" s="80">
        <v>34</v>
      </c>
      <c r="W279" s="80">
        <v>7564</v>
      </c>
      <c r="X279" s="98">
        <f aca="true" t="shared" si="17" ref="X279:Y288">(ROUND(AA279,-2))/100</f>
        <v>197329</v>
      </c>
      <c r="Y279" s="98">
        <f t="shared" si="17"/>
        <v>447001</v>
      </c>
      <c r="Z279" s="90"/>
      <c r="AA279" s="63">
        <v>19732931</v>
      </c>
      <c r="AB279" s="49">
        <v>44700055</v>
      </c>
    </row>
    <row r="280" spans="21:28" ht="13.5">
      <c r="U280" s="60" t="s">
        <v>95</v>
      </c>
      <c r="V280" s="67">
        <v>4</v>
      </c>
      <c r="W280" s="67">
        <v>24</v>
      </c>
      <c r="X280" s="90">
        <f t="shared" si="17"/>
        <v>8</v>
      </c>
      <c r="Y280" s="90">
        <f t="shared" si="17"/>
        <v>45</v>
      </c>
      <c r="Z280" s="90"/>
      <c r="AA280" s="63">
        <v>800</v>
      </c>
      <c r="AB280" s="51">
        <v>4491</v>
      </c>
    </row>
    <row r="281" spans="21:28" ht="13.5">
      <c r="U281" s="60" t="s">
        <v>96</v>
      </c>
      <c r="V281" s="81">
        <v>1</v>
      </c>
      <c r="W281" s="81">
        <v>19</v>
      </c>
      <c r="X281" s="36" t="s">
        <v>93</v>
      </c>
      <c r="Y281" s="32" t="s">
        <v>93</v>
      </c>
      <c r="Z281" s="63"/>
      <c r="AA281" s="63" t="s">
        <v>127</v>
      </c>
      <c r="AB281" s="82" t="s">
        <v>127</v>
      </c>
    </row>
    <row r="282" spans="21:28" ht="13.5">
      <c r="U282" s="60" t="s">
        <v>97</v>
      </c>
      <c r="V282" s="79">
        <v>2</v>
      </c>
      <c r="W282" s="79">
        <v>46</v>
      </c>
      <c r="X282" s="36" t="s">
        <v>93</v>
      </c>
      <c r="Y282" s="32" t="s">
        <v>93</v>
      </c>
      <c r="Z282" s="63"/>
      <c r="AA282" s="63" t="s">
        <v>127</v>
      </c>
      <c r="AB282" s="83" t="s">
        <v>127</v>
      </c>
    </row>
    <row r="283" spans="21:28" ht="13.5">
      <c r="U283" s="60" t="s">
        <v>98</v>
      </c>
      <c r="V283" s="79">
        <v>4</v>
      </c>
      <c r="W283" s="79">
        <v>157</v>
      </c>
      <c r="X283" s="90">
        <f t="shared" si="17"/>
        <v>860</v>
      </c>
      <c r="Y283" s="90">
        <f t="shared" si="17"/>
        <v>2338</v>
      </c>
      <c r="Z283" s="90"/>
      <c r="AA283" s="63">
        <v>86039</v>
      </c>
      <c r="AB283" s="83">
        <v>233779</v>
      </c>
    </row>
    <row r="284" spans="21:28" ht="13.5">
      <c r="U284" s="60" t="s">
        <v>99</v>
      </c>
      <c r="V284" s="79">
        <v>9</v>
      </c>
      <c r="W284" s="79">
        <v>599</v>
      </c>
      <c r="X284" s="90">
        <f t="shared" si="17"/>
        <v>732</v>
      </c>
      <c r="Y284" s="90">
        <f t="shared" si="17"/>
        <v>3484</v>
      </c>
      <c r="Z284" s="90"/>
      <c r="AA284" s="63">
        <v>73156</v>
      </c>
      <c r="AB284" s="83">
        <v>348386</v>
      </c>
    </row>
    <row r="285" spans="21:28" ht="13.5">
      <c r="U285" s="68" t="s">
        <v>100</v>
      </c>
      <c r="V285" s="84">
        <v>6</v>
      </c>
      <c r="W285" s="84">
        <v>856</v>
      </c>
      <c r="X285" s="105">
        <f t="shared" si="17"/>
        <v>1611</v>
      </c>
      <c r="Y285" s="105">
        <f t="shared" si="17"/>
        <v>7067</v>
      </c>
      <c r="Z285" s="90"/>
      <c r="AA285" s="63">
        <v>161105</v>
      </c>
      <c r="AB285" s="83">
        <v>706659</v>
      </c>
    </row>
    <row r="286" spans="21:28" ht="13.5">
      <c r="U286" s="60" t="s">
        <v>101</v>
      </c>
      <c r="V286" s="79">
        <v>2</v>
      </c>
      <c r="W286" s="79">
        <v>550</v>
      </c>
      <c r="X286" s="36" t="s">
        <v>93</v>
      </c>
      <c r="Y286" s="32" t="s">
        <v>93</v>
      </c>
      <c r="Z286" s="63"/>
      <c r="AA286" s="63" t="s">
        <v>127</v>
      </c>
      <c r="AB286" s="83" t="s">
        <v>127</v>
      </c>
    </row>
    <row r="287" spans="21:28" ht="13.5">
      <c r="U287" s="60" t="s">
        <v>102</v>
      </c>
      <c r="V287" s="79">
        <v>2</v>
      </c>
      <c r="W287" s="79">
        <v>627</v>
      </c>
      <c r="X287" s="36" t="s">
        <v>93</v>
      </c>
      <c r="Y287" s="32" t="s">
        <v>93</v>
      </c>
      <c r="Z287" s="63"/>
      <c r="AA287" s="63" t="s">
        <v>127</v>
      </c>
      <c r="AB287" s="83" t="s">
        <v>127</v>
      </c>
    </row>
    <row r="288" spans="21:28" ht="13.5">
      <c r="U288" s="60" t="s">
        <v>103</v>
      </c>
      <c r="V288" s="84">
        <v>4</v>
      </c>
      <c r="W288" s="84">
        <v>4686</v>
      </c>
      <c r="X288" s="107">
        <f t="shared" si="17"/>
        <v>168243</v>
      </c>
      <c r="Y288" s="107">
        <f t="shared" si="17"/>
        <v>395499</v>
      </c>
      <c r="Z288" s="90"/>
      <c r="AA288" s="63">
        <v>16824272</v>
      </c>
      <c r="AB288" s="85">
        <v>39549882</v>
      </c>
    </row>
    <row r="289" spans="21:28" ht="13.5">
      <c r="U289" s="60"/>
      <c r="V289" s="58">
        <f>SUM(V286:V288)</f>
        <v>8</v>
      </c>
      <c r="W289" s="58">
        <f>SUM(W286:W288)</f>
        <v>5863</v>
      </c>
      <c r="X289" s="103" t="s">
        <v>93</v>
      </c>
      <c r="Y289" s="103" t="s">
        <v>93</v>
      </c>
      <c r="Z289" s="46"/>
      <c r="AA289" s="63"/>
      <c r="AB289" s="59">
        <f>SUM(AB281:AB288)</f>
        <v>40838706</v>
      </c>
    </row>
    <row r="290" spans="21:28" ht="13.5">
      <c r="U290" s="60"/>
      <c r="V290" s="64"/>
      <c r="W290" s="64"/>
      <c r="X290" s="46"/>
      <c r="Y290" s="46"/>
      <c r="Z290" s="46"/>
      <c r="AA290" s="63"/>
      <c r="AB290" s="66">
        <f>AB279-AB280</f>
        <v>44695564</v>
      </c>
    </row>
    <row r="291" spans="21:28" ht="13.5">
      <c r="U291" s="60"/>
      <c r="V291" s="62"/>
      <c r="W291" s="62"/>
      <c r="X291" s="46"/>
      <c r="Y291" s="46"/>
      <c r="Z291" s="46"/>
      <c r="AA291" s="63"/>
      <c r="AB291" s="63"/>
    </row>
    <row r="292" spans="20:28" ht="13.5">
      <c r="T292" s="94"/>
      <c r="U292" s="88" t="s">
        <v>124</v>
      </c>
      <c r="V292" s="65">
        <v>93</v>
      </c>
      <c r="W292" s="65">
        <v>4039</v>
      </c>
      <c r="X292" s="98">
        <f aca="true" t="shared" si="18" ref="X292:Y298">(ROUND(AA292,-2))/100</f>
        <v>80647</v>
      </c>
      <c r="Y292" s="98">
        <f t="shared" si="18"/>
        <v>133162</v>
      </c>
      <c r="Z292" s="90"/>
      <c r="AA292" s="48">
        <v>8064741</v>
      </c>
      <c r="AB292" s="49">
        <v>13316182</v>
      </c>
    </row>
    <row r="293" spans="21:28" ht="13.5">
      <c r="U293" s="47" t="s">
        <v>95</v>
      </c>
      <c r="V293" s="50">
        <v>18</v>
      </c>
      <c r="W293" s="50">
        <v>105</v>
      </c>
      <c r="X293" s="90">
        <f t="shared" si="18"/>
        <v>999</v>
      </c>
      <c r="Y293" s="90">
        <f t="shared" si="18"/>
        <v>2109</v>
      </c>
      <c r="Z293" s="90"/>
      <c r="AA293" s="48">
        <v>99904</v>
      </c>
      <c r="AB293" s="51">
        <v>210850</v>
      </c>
    </row>
    <row r="294" spans="21:28" ht="13.5">
      <c r="U294" s="47" t="s">
        <v>96</v>
      </c>
      <c r="V294" s="52">
        <v>28</v>
      </c>
      <c r="W294" s="52">
        <v>367</v>
      </c>
      <c r="X294" s="90">
        <f t="shared" si="18"/>
        <v>1187</v>
      </c>
      <c r="Y294" s="90">
        <f t="shared" si="18"/>
        <v>3298</v>
      </c>
      <c r="Z294" s="90"/>
      <c r="AA294" s="48">
        <v>118742</v>
      </c>
      <c r="AB294" s="53">
        <v>329844</v>
      </c>
    </row>
    <row r="295" spans="21:28" ht="13.5">
      <c r="U295" s="47" t="s">
        <v>97</v>
      </c>
      <c r="V295" s="54">
        <v>14</v>
      </c>
      <c r="W295" s="54">
        <v>339</v>
      </c>
      <c r="X295" s="90">
        <f t="shared" si="18"/>
        <v>1661</v>
      </c>
      <c r="Y295" s="90">
        <f t="shared" si="18"/>
        <v>3681</v>
      </c>
      <c r="Z295" s="90"/>
      <c r="AA295" s="48">
        <v>166097</v>
      </c>
      <c r="AB295" s="55">
        <v>368082</v>
      </c>
    </row>
    <row r="296" spans="21:28" ht="13.5">
      <c r="U296" s="47" t="s">
        <v>98</v>
      </c>
      <c r="V296" s="54">
        <v>10</v>
      </c>
      <c r="W296" s="54">
        <v>372</v>
      </c>
      <c r="X296" s="90">
        <f t="shared" si="18"/>
        <v>6700</v>
      </c>
      <c r="Y296" s="90">
        <f t="shared" si="18"/>
        <v>8371</v>
      </c>
      <c r="Z296" s="90"/>
      <c r="AA296" s="48">
        <v>669997</v>
      </c>
      <c r="AB296" s="55">
        <v>837126</v>
      </c>
    </row>
    <row r="297" spans="21:28" ht="13.5">
      <c r="U297" s="47" t="s">
        <v>99</v>
      </c>
      <c r="V297" s="54">
        <v>13</v>
      </c>
      <c r="W297" s="54">
        <v>918</v>
      </c>
      <c r="X297" s="90">
        <f t="shared" si="18"/>
        <v>27829</v>
      </c>
      <c r="Y297" s="90">
        <f t="shared" si="18"/>
        <v>36967</v>
      </c>
      <c r="Z297" s="90"/>
      <c r="AA297" s="48">
        <v>2782908</v>
      </c>
      <c r="AB297" s="55">
        <v>3696749</v>
      </c>
    </row>
    <row r="298" spans="21:28" ht="13.5">
      <c r="U298" s="104" t="s">
        <v>100</v>
      </c>
      <c r="V298" s="56">
        <v>6</v>
      </c>
      <c r="W298" s="56">
        <v>793</v>
      </c>
      <c r="X298" s="105">
        <f t="shared" si="18"/>
        <v>18052</v>
      </c>
      <c r="Y298" s="105">
        <f t="shared" si="18"/>
        <v>36287</v>
      </c>
      <c r="Z298" s="90"/>
      <c r="AA298" s="48">
        <v>1805230</v>
      </c>
      <c r="AB298" s="55">
        <v>3628732</v>
      </c>
    </row>
    <row r="299" spans="21:28" ht="13.5">
      <c r="U299" s="47" t="s">
        <v>101</v>
      </c>
      <c r="V299" s="54">
        <v>3</v>
      </c>
      <c r="W299" s="54">
        <v>706</v>
      </c>
      <c r="X299" s="36" t="s">
        <v>93</v>
      </c>
      <c r="Y299" s="32" t="s">
        <v>93</v>
      </c>
      <c r="Z299" s="48"/>
      <c r="AA299" s="48" t="s">
        <v>127</v>
      </c>
      <c r="AB299" s="55" t="s">
        <v>127</v>
      </c>
    </row>
    <row r="300" spans="21:28" ht="13.5">
      <c r="U300" s="47" t="s">
        <v>102</v>
      </c>
      <c r="V300" s="54">
        <v>1</v>
      </c>
      <c r="W300" s="54">
        <v>439</v>
      </c>
      <c r="X300" s="36" t="s">
        <v>93</v>
      </c>
      <c r="Y300" s="32" t="s">
        <v>93</v>
      </c>
      <c r="Z300" s="48"/>
      <c r="AA300" s="48" t="s">
        <v>127</v>
      </c>
      <c r="AB300" s="55" t="s">
        <v>127</v>
      </c>
    </row>
    <row r="301" spans="21:28" ht="13.5">
      <c r="U301" s="47" t="s">
        <v>103</v>
      </c>
      <c r="V301" s="56">
        <v>0</v>
      </c>
      <c r="W301" s="56">
        <v>0</v>
      </c>
      <c r="X301" s="48">
        <v>0</v>
      </c>
      <c r="Y301" s="48">
        <v>0</v>
      </c>
      <c r="Z301" s="48"/>
      <c r="AA301" s="48">
        <v>0</v>
      </c>
      <c r="AB301" s="57">
        <v>0</v>
      </c>
    </row>
    <row r="302" spans="21:28" ht="13.5">
      <c r="U302" s="47"/>
      <c r="V302" s="58">
        <f>SUM(V299:V301)</f>
        <v>4</v>
      </c>
      <c r="W302" s="103" t="s">
        <v>93</v>
      </c>
      <c r="X302" s="32" t="s">
        <v>93</v>
      </c>
      <c r="Y302" s="32" t="s">
        <v>93</v>
      </c>
      <c r="Z302" s="46"/>
      <c r="AA302" s="48"/>
      <c r="AB302" s="59">
        <f>SUM(AB294:AB301)</f>
        <v>8860533</v>
      </c>
    </row>
    <row r="303" spans="21:28" ht="13.5">
      <c r="U303" s="47"/>
      <c r="V303" s="64"/>
      <c r="W303" s="64"/>
      <c r="X303" s="46"/>
      <c r="Y303" s="46"/>
      <c r="Z303" s="46"/>
      <c r="AA303" s="48"/>
      <c r="AB303" s="66">
        <f>AB292-AB293</f>
        <v>13105332</v>
      </c>
    </row>
    <row r="304" spans="21:28" ht="13.5">
      <c r="U304" s="60"/>
      <c r="V304" s="61"/>
      <c r="W304" s="62"/>
      <c r="X304" s="46"/>
      <c r="Y304" s="46"/>
      <c r="Z304" s="46"/>
      <c r="AA304" s="63"/>
      <c r="AB304" s="63"/>
    </row>
    <row r="305" spans="20:28" ht="13.5">
      <c r="T305" s="94"/>
      <c r="U305" s="88" t="s">
        <v>125</v>
      </c>
      <c r="V305" s="65">
        <v>15</v>
      </c>
      <c r="W305" s="65">
        <v>1915</v>
      </c>
      <c r="X305" s="98">
        <f aca="true" t="shared" si="19" ref="X305:Y307">(ROUND(AA305,-2))/100</f>
        <v>19510</v>
      </c>
      <c r="Y305" s="98">
        <f t="shared" si="19"/>
        <v>119203</v>
      </c>
      <c r="Z305" s="90"/>
      <c r="AA305" s="48">
        <v>1951030</v>
      </c>
      <c r="AB305" s="49">
        <v>11920251</v>
      </c>
    </row>
    <row r="306" spans="21:28" ht="13.5">
      <c r="U306" s="47" t="s">
        <v>95</v>
      </c>
      <c r="V306" s="50">
        <v>3</v>
      </c>
      <c r="W306" s="50">
        <v>14</v>
      </c>
      <c r="X306" s="90">
        <f t="shared" si="19"/>
        <v>17</v>
      </c>
      <c r="Y306" s="90">
        <f t="shared" si="19"/>
        <v>63</v>
      </c>
      <c r="Z306" s="90"/>
      <c r="AA306" s="48">
        <v>1728</v>
      </c>
      <c r="AB306" s="51">
        <v>6279</v>
      </c>
    </row>
    <row r="307" spans="21:28" ht="13.5">
      <c r="U307" s="47" t="s">
        <v>96</v>
      </c>
      <c r="V307" s="52">
        <v>3</v>
      </c>
      <c r="W307" s="52">
        <v>34</v>
      </c>
      <c r="X307" s="90">
        <f t="shared" si="19"/>
        <v>211</v>
      </c>
      <c r="Y307" s="90">
        <f t="shared" si="19"/>
        <v>451</v>
      </c>
      <c r="Z307" s="90"/>
      <c r="AA307" s="48">
        <v>21086</v>
      </c>
      <c r="AB307" s="53">
        <v>45054</v>
      </c>
    </row>
    <row r="308" spans="21:28" ht="13.5">
      <c r="U308" s="47" t="s">
        <v>97</v>
      </c>
      <c r="V308" s="54">
        <v>2</v>
      </c>
      <c r="W308" s="54">
        <v>40</v>
      </c>
      <c r="X308" s="36" t="s">
        <v>93</v>
      </c>
      <c r="Y308" s="32" t="s">
        <v>93</v>
      </c>
      <c r="Z308" s="48"/>
      <c r="AA308" s="48" t="s">
        <v>127</v>
      </c>
      <c r="AB308" s="55" t="s">
        <v>127</v>
      </c>
    </row>
    <row r="309" spans="21:28" ht="13.5">
      <c r="U309" s="47" t="s">
        <v>98</v>
      </c>
      <c r="V309" s="54">
        <v>2</v>
      </c>
      <c r="W309" s="54">
        <v>88</v>
      </c>
      <c r="X309" s="36" t="s">
        <v>93</v>
      </c>
      <c r="Y309" s="32" t="s">
        <v>93</v>
      </c>
      <c r="Z309" s="48"/>
      <c r="AA309" s="48" t="s">
        <v>127</v>
      </c>
      <c r="AB309" s="55" t="s">
        <v>127</v>
      </c>
    </row>
    <row r="310" spans="21:28" ht="13.5">
      <c r="U310" s="47" t="s">
        <v>99</v>
      </c>
      <c r="V310" s="54">
        <v>1</v>
      </c>
      <c r="W310" s="54">
        <v>62</v>
      </c>
      <c r="X310" s="36" t="s">
        <v>93</v>
      </c>
      <c r="Y310" s="32" t="s">
        <v>93</v>
      </c>
      <c r="Z310" s="48"/>
      <c r="AA310" s="48" t="s">
        <v>127</v>
      </c>
      <c r="AB310" s="55" t="s">
        <v>127</v>
      </c>
    </row>
    <row r="311" spans="21:28" ht="13.5">
      <c r="U311" s="104" t="s">
        <v>100</v>
      </c>
      <c r="V311" s="56">
        <v>2</v>
      </c>
      <c r="W311" s="56">
        <v>340</v>
      </c>
      <c r="X311" s="38" t="s">
        <v>93</v>
      </c>
      <c r="Y311" s="33" t="s">
        <v>93</v>
      </c>
      <c r="Z311" s="48"/>
      <c r="AA311" s="48" t="s">
        <v>127</v>
      </c>
      <c r="AB311" s="55" t="s">
        <v>127</v>
      </c>
    </row>
    <row r="312" spans="21:28" ht="13.5">
      <c r="U312" s="47" t="s">
        <v>101</v>
      </c>
      <c r="V312" s="54">
        <v>0</v>
      </c>
      <c r="W312" s="54">
        <v>0</v>
      </c>
      <c r="X312" s="48">
        <v>0</v>
      </c>
      <c r="Y312" s="48">
        <v>0</v>
      </c>
      <c r="Z312" s="48"/>
      <c r="AA312" s="48">
        <v>0</v>
      </c>
      <c r="AB312" s="55">
        <v>0</v>
      </c>
    </row>
    <row r="313" spans="21:28" ht="13.5">
      <c r="U313" s="47" t="s">
        <v>102</v>
      </c>
      <c r="V313" s="54">
        <v>1</v>
      </c>
      <c r="W313" s="54">
        <v>472</v>
      </c>
      <c r="X313" s="36" t="s">
        <v>93</v>
      </c>
      <c r="Y313" s="32" t="s">
        <v>93</v>
      </c>
      <c r="Z313" s="48"/>
      <c r="AA313" s="48" t="s">
        <v>127</v>
      </c>
      <c r="AB313" s="55" t="s">
        <v>127</v>
      </c>
    </row>
    <row r="314" spans="21:28" ht="13.5">
      <c r="U314" s="47" t="s">
        <v>103</v>
      </c>
      <c r="V314" s="56">
        <v>1</v>
      </c>
      <c r="W314" s="56">
        <v>865</v>
      </c>
      <c r="X314" s="36" t="s">
        <v>93</v>
      </c>
      <c r="Y314" s="32" t="s">
        <v>93</v>
      </c>
      <c r="Z314" s="48"/>
      <c r="AA314" s="48" t="s">
        <v>127</v>
      </c>
      <c r="AB314" s="57" t="s">
        <v>127</v>
      </c>
    </row>
    <row r="315" spans="21:28" ht="13.5">
      <c r="U315" s="47"/>
      <c r="V315" s="58">
        <f>SUM(V312:V314)</f>
        <v>2</v>
      </c>
      <c r="W315" s="103" t="s">
        <v>93</v>
      </c>
      <c r="X315" s="32" t="s">
        <v>93</v>
      </c>
      <c r="Y315" s="32" t="s">
        <v>93</v>
      </c>
      <c r="Z315" s="46"/>
      <c r="AA315" s="48"/>
      <c r="AB315" s="59">
        <f>SUM(AB307:AB314)</f>
        <v>45054</v>
      </c>
    </row>
    <row r="316" spans="21:28" ht="13.5">
      <c r="U316" s="47"/>
      <c r="V316" s="64"/>
      <c r="W316" s="64"/>
      <c r="X316" s="46"/>
      <c r="Y316" s="46"/>
      <c r="Z316" s="46"/>
      <c r="AA316" s="48"/>
      <c r="AB316" s="66">
        <f>AB305-AB306</f>
        <v>11913972</v>
      </c>
    </row>
    <row r="317" spans="21:28" ht="13.5">
      <c r="U317" s="60"/>
      <c r="V317" s="61"/>
      <c r="W317" s="62"/>
      <c r="X317" s="46"/>
      <c r="Y317" s="46"/>
      <c r="Z317" s="46"/>
      <c r="AA317" s="63"/>
      <c r="AB317" s="63"/>
    </row>
    <row r="318" spans="20:28" ht="13.5">
      <c r="T318" s="94"/>
      <c r="U318" s="88" t="s">
        <v>126</v>
      </c>
      <c r="V318" s="65">
        <v>49</v>
      </c>
      <c r="W318" s="65">
        <v>722</v>
      </c>
      <c r="X318" s="98">
        <f aca="true" t="shared" si="20" ref="X318:Y321">(ROUND(AA318,-2))/100</f>
        <v>2390</v>
      </c>
      <c r="Y318" s="98">
        <f t="shared" si="20"/>
        <v>6531</v>
      </c>
      <c r="Z318" s="90"/>
      <c r="AA318" s="48">
        <v>238967</v>
      </c>
      <c r="AB318" s="49">
        <v>653116</v>
      </c>
    </row>
    <row r="319" spans="21:28" ht="13.5">
      <c r="U319" s="47" t="s">
        <v>95</v>
      </c>
      <c r="V319" s="50">
        <v>28</v>
      </c>
      <c r="W319" s="50">
        <v>156</v>
      </c>
      <c r="X319" s="90">
        <f t="shared" si="20"/>
        <v>346</v>
      </c>
      <c r="Y319" s="90">
        <f t="shared" si="20"/>
        <v>903</v>
      </c>
      <c r="Z319" s="90"/>
      <c r="AA319" s="48">
        <v>34629</v>
      </c>
      <c r="AB319" s="51">
        <v>90287</v>
      </c>
    </row>
    <row r="320" spans="21:28" ht="13.5">
      <c r="U320" s="47" t="s">
        <v>96</v>
      </c>
      <c r="V320" s="52">
        <v>11</v>
      </c>
      <c r="W320" s="52">
        <v>154</v>
      </c>
      <c r="X320" s="90">
        <f t="shared" si="20"/>
        <v>474</v>
      </c>
      <c r="Y320" s="90">
        <f t="shared" si="20"/>
        <v>1161</v>
      </c>
      <c r="Z320" s="90"/>
      <c r="AA320" s="48">
        <v>47392</v>
      </c>
      <c r="AB320" s="53">
        <v>116104</v>
      </c>
    </row>
    <row r="321" spans="21:28" ht="13.5">
      <c r="U321" s="47" t="s">
        <v>97</v>
      </c>
      <c r="V321" s="54">
        <v>5</v>
      </c>
      <c r="W321" s="54">
        <v>116</v>
      </c>
      <c r="X321" s="90">
        <f t="shared" si="20"/>
        <v>625</v>
      </c>
      <c r="Y321" s="90">
        <f t="shared" si="20"/>
        <v>1507</v>
      </c>
      <c r="Z321" s="90"/>
      <c r="AA321" s="48">
        <v>62538</v>
      </c>
      <c r="AB321" s="55">
        <v>150685</v>
      </c>
    </row>
    <row r="322" spans="21:28" ht="13.5">
      <c r="U322" s="47" t="s">
        <v>98</v>
      </c>
      <c r="V322" s="54">
        <v>2</v>
      </c>
      <c r="W322" s="54">
        <v>67</v>
      </c>
      <c r="X322" s="36" t="s">
        <v>93</v>
      </c>
      <c r="Y322" s="32" t="s">
        <v>93</v>
      </c>
      <c r="Z322" s="48"/>
      <c r="AA322" s="48" t="s">
        <v>127</v>
      </c>
      <c r="AB322" s="55" t="s">
        <v>127</v>
      </c>
    </row>
    <row r="323" spans="21:28" ht="13.5">
      <c r="U323" s="47" t="s">
        <v>99</v>
      </c>
      <c r="V323" s="54">
        <v>2</v>
      </c>
      <c r="W323" s="54">
        <v>126</v>
      </c>
      <c r="X323" s="36" t="s">
        <v>93</v>
      </c>
      <c r="Y323" s="32" t="s">
        <v>93</v>
      </c>
      <c r="Z323" s="48"/>
      <c r="AA323" s="48" t="s">
        <v>127</v>
      </c>
      <c r="AB323" s="55" t="s">
        <v>127</v>
      </c>
    </row>
    <row r="324" spans="21:28" ht="13.5">
      <c r="U324" s="104" t="s">
        <v>100</v>
      </c>
      <c r="V324" s="56">
        <v>1</v>
      </c>
      <c r="W324" s="56">
        <v>103</v>
      </c>
      <c r="X324" s="38" t="s">
        <v>93</v>
      </c>
      <c r="Y324" s="33" t="s">
        <v>93</v>
      </c>
      <c r="Z324" s="48"/>
      <c r="AA324" s="48" t="s">
        <v>127</v>
      </c>
      <c r="AB324" s="55" t="s">
        <v>127</v>
      </c>
    </row>
    <row r="325" spans="21:28" ht="13.5">
      <c r="U325" s="47" t="s">
        <v>101</v>
      </c>
      <c r="V325" s="54">
        <v>0</v>
      </c>
      <c r="W325" s="54">
        <v>0</v>
      </c>
      <c r="X325" s="48">
        <v>0</v>
      </c>
      <c r="Y325" s="48">
        <v>0</v>
      </c>
      <c r="Z325" s="48"/>
      <c r="AA325" s="48">
        <v>0</v>
      </c>
      <c r="AB325" s="55">
        <v>0</v>
      </c>
    </row>
    <row r="326" spans="21:28" ht="13.5">
      <c r="U326" s="47" t="s">
        <v>102</v>
      </c>
      <c r="V326" s="54">
        <v>0</v>
      </c>
      <c r="W326" s="54">
        <v>0</v>
      </c>
      <c r="X326" s="48">
        <v>0</v>
      </c>
      <c r="Y326" s="48">
        <v>0</v>
      </c>
      <c r="Z326" s="48"/>
      <c r="AA326" s="48">
        <v>0</v>
      </c>
      <c r="AB326" s="55">
        <v>0</v>
      </c>
    </row>
    <row r="327" spans="21:28" ht="13.5">
      <c r="U327" s="47" t="s">
        <v>103</v>
      </c>
      <c r="V327" s="56">
        <v>0</v>
      </c>
      <c r="W327" s="56">
        <v>0</v>
      </c>
      <c r="X327" s="48">
        <v>0</v>
      </c>
      <c r="Y327" s="48">
        <v>0</v>
      </c>
      <c r="Z327" s="48"/>
      <c r="AA327" s="48">
        <v>0</v>
      </c>
      <c r="AB327" s="57">
        <v>0</v>
      </c>
    </row>
    <row r="328" spans="21:28" ht="13.5">
      <c r="U328" s="69"/>
      <c r="V328" s="58">
        <f>SUM(V325:V327)</f>
        <v>0</v>
      </c>
      <c r="W328" s="58">
        <f>SUM(W325:W327)</f>
        <v>0</v>
      </c>
      <c r="X328" s="58">
        <f>SUM(X325:X327)</f>
        <v>0</v>
      </c>
      <c r="Y328" s="58">
        <f>SUM(Y325:Y327)</f>
        <v>0</v>
      </c>
      <c r="Z328" s="90"/>
      <c r="AA328" s="64"/>
      <c r="AB328" s="59">
        <f>SUM(AB320:AB327)</f>
        <v>266789</v>
      </c>
    </row>
    <row r="329" spans="21:28" ht="13.5">
      <c r="U329" s="69"/>
      <c r="V329" s="64"/>
      <c r="W329" s="64"/>
      <c r="X329" s="46"/>
      <c r="Y329" s="46"/>
      <c r="Z329" s="46"/>
      <c r="AA329" s="64"/>
      <c r="AB329" s="66">
        <f>AB318-AB319</f>
        <v>562829</v>
      </c>
    </row>
    <row r="330" spans="21:28" ht="13.5">
      <c r="U330" s="71"/>
      <c r="V330" s="86">
        <f>V28+V40+V53+V66+V80+V93+V105+V118+V131+V146+V159+V172+V185+V198+V211+V224+V237+V250+V263+V276+V289+V302+V315+V328</f>
        <v>51</v>
      </c>
      <c r="W330" s="86" t="e">
        <f>W28+W40+W53+W66+W80+W93+W105+W118+W131+W146+W159+W172+W185+W198+W211+W224+W237+W250+W263+W276+W289+W302+W315+W328</f>
        <v>#VALUE!</v>
      </c>
      <c r="X330" s="46"/>
      <c r="Y330" s="46"/>
      <c r="Z330" s="46"/>
      <c r="AA330" s="87"/>
      <c r="AB330" s="86">
        <f>AB28+AB40+AB53+AB66+AB80+AB93+AB105+AB118+AB131+AB146+AB159+AB172+AB185+AB198+AB211+AB224+AB237+AB250+AB263+AB276+AB289+AB302+AB315+AB328</f>
        <v>175941259</v>
      </c>
    </row>
  </sheetData>
  <mergeCells count="17">
    <mergeCell ref="J38:J39"/>
    <mergeCell ref="G38:G39"/>
    <mergeCell ref="F38:F39"/>
    <mergeCell ref="B38:B39"/>
    <mergeCell ref="C38:C39"/>
    <mergeCell ref="O4:O5"/>
    <mergeCell ref="O38:O39"/>
    <mergeCell ref="N38:N39"/>
    <mergeCell ref="K38:K39"/>
    <mergeCell ref="G4:G5"/>
    <mergeCell ref="J4:J5"/>
    <mergeCell ref="K4:K5"/>
    <mergeCell ref="N4:N5"/>
    <mergeCell ref="B3:E3"/>
    <mergeCell ref="B4:B5"/>
    <mergeCell ref="C4:C5"/>
    <mergeCell ref="F4:F5"/>
  </mergeCells>
  <printOptions/>
  <pageMargins left="0.7874015748031497" right="0.3937007874015748" top="0.9448818897637796" bottom="0.1968503937007874" header="0.9448818897637796" footer="0.1968503937007874"/>
  <pageSetup horizontalDpi="600" verticalDpi="600" orientation="landscape" paperSize="9" scale="60" r:id="rId3"/>
  <rowBreaks count="2" manualBreakCount="2">
    <brk id="118" max="17" man="1"/>
    <brk id="224" max="17" man="1"/>
  </rowBreaks>
  <colBreaks count="2" manualBreakCount="2">
    <brk id="18" max="333" man="1"/>
    <brk id="29" max="33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2007-02-23T08:33:52Z</cp:lastPrinted>
  <dcterms:created xsi:type="dcterms:W3CDTF">2002-02-01T07:08:44Z</dcterms:created>
  <dcterms:modified xsi:type="dcterms:W3CDTF">2007-03-15T06:48:55Z</dcterms:modified>
  <cp:category/>
  <cp:version/>
  <cp:contentType/>
  <cp:contentStatus/>
</cp:coreProperties>
</file>