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50" windowHeight="11940" tabRatio="772" activeTab="0"/>
  </bookViews>
  <sheets>
    <sheet name="第36表" sheetId="1" r:id="rId1"/>
    <sheet name="第37表" sheetId="2" r:id="rId2"/>
    <sheet name="第38表" sheetId="3" r:id="rId3"/>
    <sheet name="第39表" sheetId="4" r:id="rId4"/>
    <sheet name="第40表" sheetId="5" r:id="rId5"/>
  </sheets>
  <definedNames>
    <definedName name="\P">'第36表'!$DB$5:$DB$5</definedName>
    <definedName name="_xlnm.Print_Area" localSheetId="0">'第36表'!$A$1:$O$35,'第36表'!$Q$1:$AI$35</definedName>
    <definedName name="_xlnm.Print_Area" localSheetId="1">'第37表'!$A$1:$R$36,'第37表'!$T$1:$AF$36</definedName>
    <definedName name="_xlnm.Print_Area" localSheetId="2">'第38表'!$A$1:$Q$35,'第38表'!$S$1:$AE$35</definedName>
    <definedName name="_xlnm.Print_Area" localSheetId="3">'第39表'!$A$1:$L$35</definedName>
    <definedName name="_xlnm.Print_Area" localSheetId="4">'第40表'!$A$1:$R$35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<sst xmlns="http://schemas.openxmlformats.org/spreadsheetml/2006/main" count="371" uniqueCount="122">
  <si>
    <t>　</t>
  </si>
  <si>
    <t>総    数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</si>
  <si>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</si>
  <si>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</si>
  <si>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</si>
  <si>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</si>
  <si>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</si>
  <si>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</si>
  <si>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</si>
  <si>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</si>
  <si>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</si>
  <si>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</si>
  <si>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</si>
  <si>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</si>
  <si>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</si>
  <si>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</si>
  <si>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</si>
  <si>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</si>
  <si>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</si>
  <si>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 xml:space="preserve"> </t>
  </si>
  <si>
    <t>姫島</t>
  </si>
  <si>
    <t>日出</t>
  </si>
  <si>
    <t>九重</t>
  </si>
  <si>
    <t>玖珠</t>
  </si>
  <si>
    <t>県 内 就 職 の 状 況</t>
  </si>
  <si>
    <t>県内就職者</t>
  </si>
  <si>
    <t>県内就職率 (％)</t>
  </si>
  <si>
    <t>全   日   制</t>
  </si>
  <si>
    <t>(高等課程)進学者</t>
  </si>
  <si>
    <t>(A+B+C+D+E+F+G)</t>
  </si>
  <si>
    <t xml:space="preserve"> </t>
  </si>
  <si>
    <t>Ａのうち他県へ</t>
  </si>
  <si>
    <t>の進学者(再掲)</t>
  </si>
  <si>
    <t>開発施設等入学者</t>
  </si>
  <si>
    <t>Ｅ 就  職  者</t>
  </si>
  <si>
    <t>高等学校等進学率(％)</t>
  </si>
  <si>
    <t>Ｆ 左記以外の者</t>
  </si>
  <si>
    <t>Ｇ死亡・不詳</t>
  </si>
  <si>
    <t>Ａ 高等学校等進学者</t>
  </si>
  <si>
    <t>豊後大</t>
  </si>
  <si>
    <t>豊後大</t>
  </si>
  <si>
    <t>由布</t>
  </si>
  <si>
    <t>国東</t>
  </si>
  <si>
    <t>定  時  制</t>
  </si>
  <si>
    <t>通  信  制</t>
  </si>
  <si>
    <t>高  等  学  校  ( 本  科 )</t>
  </si>
  <si>
    <t>高 等 専 門 学 校</t>
  </si>
  <si>
    <t>定   時   制</t>
  </si>
  <si>
    <t>第１次産業</t>
  </si>
  <si>
    <t>第２次産業</t>
  </si>
  <si>
    <t>第３次産業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</si>
  <si>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</si>
  <si>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</si>
  <si>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</si>
  <si>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</si>
  <si>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</si>
  <si>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</si>
  <si>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</si>
  <si>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</si>
  <si>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</si>
  <si>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</si>
  <si>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</si>
  <si>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</si>
  <si>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</si>
  <si>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</si>
  <si>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</si>
  <si>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</si>
  <si>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</si>
  <si>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</si>
  <si>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Ｂ 専 修 学 校</t>
  </si>
  <si>
    <t>Ｄ 公共職業能力</t>
  </si>
  <si>
    <t>左記以外・不詳</t>
  </si>
  <si>
    <t>第36表　　進路別卒業者数    （中学校）</t>
  </si>
  <si>
    <t>第37表　　就職状況    （中学校）</t>
  </si>
  <si>
    <t>第38表　　高等学校等への進学状況    （中学校）</t>
  </si>
  <si>
    <t>国 　　立</t>
  </si>
  <si>
    <t>公　 　立</t>
  </si>
  <si>
    <t>私　 　立</t>
  </si>
  <si>
    <t>国立</t>
  </si>
  <si>
    <t>公立</t>
  </si>
  <si>
    <t>私立</t>
  </si>
  <si>
    <t>計</t>
  </si>
  <si>
    <t>男</t>
  </si>
  <si>
    <t>女</t>
  </si>
  <si>
    <t>就職者総数</t>
  </si>
  <si>
    <t>Ｅ 就　職　者</t>
  </si>
  <si>
    <t>Ａ(※)のうち就職</t>
  </si>
  <si>
    <t>Ｂ(※)のうち就職</t>
  </si>
  <si>
    <t>Ｃ(※)のうち就職</t>
  </si>
  <si>
    <t>Ｄ(※)のうち就職</t>
  </si>
  <si>
    <t>就  職  率  (％)</t>
  </si>
  <si>
    <t>している者(再掲)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</si>
  <si>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</si>
  <si>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</si>
  <si>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</si>
  <si>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</si>
  <si>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</si>
  <si>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</si>
  <si>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</si>
  <si>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</si>
  <si>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就 職 者 総 数</t>
  </si>
  <si>
    <t>　　　　　　高　　等　　学　　校　　進　　学　　者</t>
  </si>
  <si>
    <t>本　　　　　　　　　　科</t>
  </si>
  <si>
    <t>別　　科</t>
  </si>
  <si>
    <t>高等専門学校進学者</t>
  </si>
  <si>
    <t>特別支援学校高等部進学者</t>
  </si>
  <si>
    <t>本　　科</t>
  </si>
  <si>
    <t>別　　科</t>
  </si>
  <si>
    <t>Ｃ 専修学校(一般課程)等入学者</t>
  </si>
  <si>
    <t>専修学校(一般課程)</t>
  </si>
  <si>
    <t>各種学校</t>
  </si>
  <si>
    <t>第39表　　高等学校等への入学志願状況    （中学校）</t>
  </si>
  <si>
    <t>第40表　　産業別就職者数    （中学校）</t>
  </si>
  <si>
    <t>（※）Ａ､Ｂ､Ｃ､Ｄ､Ｅは第36表のＡ､Ｂ､Ｃ､Ｄ､Ｅを指す。</t>
  </si>
  <si>
    <t>平成21年3月</t>
  </si>
  <si>
    <t>平成22年3月</t>
  </si>
  <si>
    <t>21年</t>
  </si>
  <si>
    <t>22年</t>
  </si>
  <si>
    <t>平成21年3月</t>
  </si>
  <si>
    <t>平成22年3月</t>
  </si>
  <si>
    <t>21年</t>
  </si>
  <si>
    <t>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</si>
</sst>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7"/>
      <name val="明朝体"/>
      <family val="3"/>
    </font>
    <font>
      <sz val="18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8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 shrinkToFit="1"/>
    </xf>
    <xf numFmtId="3" fontId="6" fillId="2" borderId="0" xfId="0" applyNumberFormat="1" applyFont="1" applyBorder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8" fillId="2" borderId="0" xfId="0" applyNumberFormat="1" applyFont="1" applyAlignment="1">
      <alignment vertical="center"/>
    </xf>
    <xf numFmtId="3" fontId="7" fillId="2" borderId="12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/>
    </xf>
    <xf numFmtId="3" fontId="7" fillId="2" borderId="16" xfId="0" applyNumberFormat="1" applyFont="1" applyBorder="1" applyAlignment="1">
      <alignment horizontal="centerContinuous"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25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17" xfId="0" applyNumberFormat="1" applyFont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3" fontId="7" fillId="2" borderId="30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1" xfId="0" applyNumberFormat="1" applyFont="1" applyBorder="1" applyAlignment="1">
      <alignment vertical="center"/>
    </xf>
    <xf numFmtId="3" fontId="7" fillId="2" borderId="32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33" xfId="0" applyFont="1" applyBorder="1" applyAlignment="1">
      <alignment horizontal="center" vertical="center"/>
    </xf>
    <xf numFmtId="3" fontId="7" fillId="2" borderId="33" xfId="0" applyNumberFormat="1" applyFont="1" applyBorder="1" applyAlignment="1">
      <alignment vertical="center"/>
    </xf>
    <xf numFmtId="3" fontId="7" fillId="2" borderId="34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distributed" vertical="center"/>
    </xf>
    <xf numFmtId="3" fontId="7" fillId="2" borderId="13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33" xfId="0" applyNumberFormat="1" applyFont="1" applyBorder="1" applyAlignment="1">
      <alignment horizontal="centerContinuous" vertical="center"/>
    </xf>
    <xf numFmtId="3" fontId="7" fillId="2" borderId="33" xfId="0" applyNumberFormat="1" applyFont="1" applyBorder="1" applyAlignment="1">
      <alignment horizontal="distributed" vertic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distributed" vertical="center"/>
    </xf>
    <xf numFmtId="3" fontId="7" fillId="2" borderId="34" xfId="0" applyNumberFormat="1" applyFont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35" xfId="0" applyNumberFormat="1" applyFont="1" applyBorder="1" applyAlignment="1">
      <alignment vertical="center"/>
    </xf>
    <xf numFmtId="3" fontId="7" fillId="2" borderId="10" xfId="0" applyFont="1" applyBorder="1" applyAlignment="1">
      <alignment horizontal="center" vertical="center"/>
    </xf>
    <xf numFmtId="3" fontId="7" fillId="2" borderId="36" xfId="0" applyNumberFormat="1" applyFon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38" xfId="0" applyNumberFormat="1" applyFont="1" applyBorder="1" applyAlignment="1">
      <alignment horizontal="centerContinuous" vertical="center"/>
    </xf>
    <xf numFmtId="3" fontId="7" fillId="2" borderId="39" xfId="0" applyNumberFormat="1" applyFont="1" applyBorder="1" applyAlignment="1">
      <alignment horizontal="centerContinuous"/>
    </xf>
    <xf numFmtId="3" fontId="7" fillId="2" borderId="40" xfId="0" applyNumberFormat="1" applyFont="1" applyBorder="1" applyAlignment="1">
      <alignment horizontal="centerContinuous" vertical="center"/>
    </xf>
    <xf numFmtId="3" fontId="7" fillId="2" borderId="20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vertical="center"/>
    </xf>
    <xf numFmtId="3" fontId="7" fillId="2" borderId="41" xfId="0" applyNumberFormat="1" applyFont="1" applyBorder="1" applyAlignment="1">
      <alignment vertical="center"/>
    </xf>
    <xf numFmtId="3" fontId="7" fillId="2" borderId="42" xfId="0" applyNumberFormat="1" applyFont="1" applyBorder="1" applyAlignment="1">
      <alignment vertical="center"/>
    </xf>
    <xf numFmtId="3" fontId="7" fillId="2" borderId="37" xfId="0" applyNumberFormat="1" applyFont="1" applyBorder="1" applyAlignment="1">
      <alignment vertical="center"/>
    </xf>
    <xf numFmtId="3" fontId="7" fillId="2" borderId="29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41" fontId="7" fillId="2" borderId="1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179" fontId="7" fillId="2" borderId="0" xfId="0" applyNumberFormat="1" applyFont="1" applyBorder="1" applyAlignment="1">
      <alignment vertical="center"/>
    </xf>
    <xf numFmtId="179" fontId="7" fillId="2" borderId="33" xfId="0" applyNumberFormat="1" applyFont="1" applyBorder="1" applyAlignment="1">
      <alignment vertical="center"/>
    </xf>
    <xf numFmtId="41" fontId="7" fillId="2" borderId="30" xfId="0" applyNumberFormat="1" applyFont="1" applyBorder="1" applyAlignment="1">
      <alignment vertical="center"/>
    </xf>
    <xf numFmtId="41" fontId="7" fillId="2" borderId="17" xfId="0" applyNumberFormat="1" applyFont="1" applyBorder="1" applyAlignment="1">
      <alignment vertical="center"/>
    </xf>
    <xf numFmtId="179" fontId="7" fillId="2" borderId="17" xfId="0" applyNumberFormat="1" applyFont="1" applyBorder="1" applyAlignment="1">
      <alignment vertical="center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41" fontId="7" fillId="2" borderId="37" xfId="0" applyNumberFormat="1" applyFont="1" applyBorder="1" applyAlignment="1">
      <alignment vertical="center"/>
    </xf>
    <xf numFmtId="41" fontId="7" fillId="2" borderId="17" xfId="0" applyNumberFormat="1" applyFont="1" applyFill="1" applyBorder="1" applyAlignment="1">
      <alignment vertical="center"/>
    </xf>
    <xf numFmtId="3" fontId="8" fillId="2" borderId="0" xfId="0" applyNumberFormat="1" applyFont="1" applyAlignment="1">
      <alignment vertical="center" shrinkToFit="1"/>
    </xf>
    <xf numFmtId="3" fontId="7" fillId="2" borderId="35" xfId="0" applyNumberFormat="1" applyFont="1" applyBorder="1" applyAlignment="1">
      <alignment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vertical="center" shrinkToFit="1"/>
    </xf>
    <xf numFmtId="3" fontId="7" fillId="2" borderId="15" xfId="0" applyNumberFormat="1" applyFont="1" applyBorder="1" applyAlignment="1">
      <alignment vertical="center" shrinkToFit="1"/>
    </xf>
    <xf numFmtId="3" fontId="7" fillId="2" borderId="36" xfId="0" applyNumberFormat="1" applyFont="1" applyBorder="1" applyAlignment="1">
      <alignment horizontal="center" vertical="center" shrinkToFit="1"/>
    </xf>
    <xf numFmtId="3" fontId="7" fillId="2" borderId="37" xfId="0" applyNumberFormat="1" applyFont="1" applyBorder="1" applyAlignment="1">
      <alignment horizontal="center" vertical="center" shrinkToFit="1"/>
    </xf>
    <xf numFmtId="3" fontId="7" fillId="2" borderId="43" xfId="0" applyNumberFormat="1" applyFont="1" applyBorder="1" applyAlignment="1">
      <alignment horizontal="center" vertical="center"/>
    </xf>
    <xf numFmtId="3" fontId="7" fillId="2" borderId="43" xfId="0" applyNumberFormat="1" applyFont="1" applyBorder="1" applyAlignment="1">
      <alignment horizontal="distributed" vertical="center"/>
    </xf>
    <xf numFmtId="3" fontId="7" fillId="2" borderId="44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vertical="center" shrinkToFit="1"/>
    </xf>
    <xf numFmtId="3" fontId="7" fillId="2" borderId="45" xfId="0" applyNumberFormat="1" applyFont="1" applyBorder="1" applyAlignment="1">
      <alignment vertical="center" shrinkToFit="1"/>
    </xf>
    <xf numFmtId="3" fontId="6" fillId="2" borderId="39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 shrinkToFit="1"/>
    </xf>
    <xf numFmtId="3" fontId="7" fillId="2" borderId="22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27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7" fillId="2" borderId="33" xfId="0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46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 shrinkToFit="1"/>
    </xf>
    <xf numFmtId="3" fontId="7" fillId="2" borderId="45" xfId="0" applyNumberFormat="1" applyFont="1" applyBorder="1" applyAlignment="1">
      <alignment horizontal="center" vertical="center" shrinkToFit="1"/>
    </xf>
    <xf numFmtId="3" fontId="7" fillId="2" borderId="41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 shrinkToFit="1"/>
    </xf>
    <xf numFmtId="3" fontId="7" fillId="2" borderId="12" xfId="0" applyNumberFormat="1" applyFont="1" applyBorder="1" applyAlignment="1">
      <alignment horizontal="center" vertical="center" shrinkToFit="1"/>
    </xf>
    <xf numFmtId="3" fontId="7" fillId="2" borderId="13" xfId="0" applyNumberFormat="1" applyFont="1" applyBorder="1" applyAlignment="1">
      <alignment horizontal="center" vertical="center" shrinkToFit="1"/>
    </xf>
    <xf numFmtId="3" fontId="7" fillId="2" borderId="30" xfId="0" applyNumberFormat="1" applyFont="1" applyBorder="1" applyAlignment="1">
      <alignment horizontal="center" vertical="center" shrinkToFit="1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34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47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 shrinkToFit="1"/>
    </xf>
    <xf numFmtId="3" fontId="7" fillId="2" borderId="14" xfId="0" applyNumberFormat="1" applyFont="1" applyBorder="1" applyAlignment="1">
      <alignment horizontal="center" vertical="center" shrinkToFit="1"/>
    </xf>
    <xf numFmtId="3" fontId="7" fillId="2" borderId="15" xfId="0" applyNumberFormat="1" applyFont="1" applyBorder="1" applyAlignment="1">
      <alignment horizontal="center" vertical="center" shrinkToFit="1"/>
    </xf>
    <xf numFmtId="3" fontId="7" fillId="2" borderId="16" xfId="0" applyNumberFormat="1" applyFont="1" applyBorder="1" applyAlignment="1">
      <alignment horizontal="center" vertical="center" shrinkToFit="1"/>
    </xf>
    <xf numFmtId="3" fontId="7" fillId="2" borderId="48" xfId="0" applyNumberFormat="1" applyFont="1" applyBorder="1" applyAlignment="1">
      <alignment horizontal="center" vertical="center" shrinkToFit="1"/>
    </xf>
    <xf numFmtId="3" fontId="7" fillId="2" borderId="49" xfId="0" applyNumberFormat="1" applyFont="1" applyBorder="1" applyAlignment="1">
      <alignment horizontal="center" vertical="center" shrinkToFit="1"/>
    </xf>
    <xf numFmtId="3" fontId="7" fillId="2" borderId="33" xfId="0" applyNumberFormat="1" applyFont="1" applyBorder="1" applyAlignment="1">
      <alignment horizontal="center" vertical="center"/>
    </xf>
    <xf numFmtId="3" fontId="7" fillId="2" borderId="34" xfId="0" applyNumberFormat="1" applyFont="1" applyBorder="1" applyAlignment="1">
      <alignment horizontal="center" vertical="center"/>
    </xf>
    <xf numFmtId="3" fontId="7" fillId="2" borderId="47" xfId="0" applyNumberFormat="1" applyFont="1" applyBorder="1" applyAlignment="1">
      <alignment horizontal="center" vertical="center" shrinkToFit="1"/>
    </xf>
    <xf numFmtId="3" fontId="7" fillId="2" borderId="48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50" xfId="0" applyNumberFormat="1" applyFont="1" applyBorder="1" applyAlignment="1">
      <alignment horizontal="center" vertical="center"/>
    </xf>
    <xf numFmtId="3" fontId="7" fillId="2" borderId="51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 wrapText="1"/>
    </xf>
    <xf numFmtId="3" fontId="7" fillId="2" borderId="12" xfId="0" applyNumberFormat="1" applyFont="1" applyBorder="1" applyAlignment="1">
      <alignment horizontal="center" vertical="center" wrapText="1"/>
    </xf>
    <xf numFmtId="3" fontId="7" fillId="2" borderId="52" xfId="0" applyNumberFormat="1" applyFont="1" applyBorder="1" applyAlignment="1">
      <alignment horizontal="center" vertical="center" wrapText="1"/>
    </xf>
    <xf numFmtId="3" fontId="7" fillId="2" borderId="41" xfId="0" applyNumberFormat="1" applyFont="1" applyBorder="1" applyAlignment="1">
      <alignment horizontal="center" vertical="center" wrapText="1"/>
    </xf>
    <xf numFmtId="3" fontId="7" fillId="2" borderId="16" xfId="0" applyNumberFormat="1" applyFont="1" applyBorder="1" applyAlignment="1">
      <alignment horizontal="center" vertical="center" wrapText="1"/>
    </xf>
    <xf numFmtId="3" fontId="7" fillId="2" borderId="53" xfId="0" applyNumberFormat="1" applyFont="1" applyBorder="1" applyAlignment="1">
      <alignment horizontal="center" vertical="center" wrapText="1"/>
    </xf>
    <xf numFmtId="3" fontId="7" fillId="2" borderId="49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33" xfId="0" applyNumberFormat="1" applyFont="1" applyBorder="1" applyAlignment="1">
      <alignment horizontal="center" vertical="center" shrinkToFit="1"/>
    </xf>
    <xf numFmtId="3" fontId="7" fillId="2" borderId="11" xfId="0" applyNumberFormat="1" applyFont="1" applyBorder="1" applyAlignment="1">
      <alignment horizontal="center" vertical="center"/>
    </xf>
    <xf numFmtId="3" fontId="7" fillId="2" borderId="54" xfId="0" applyNumberFormat="1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55" xfId="0" applyNumberFormat="1" applyFont="1" applyBorder="1" applyAlignment="1">
      <alignment horizontal="center" vertical="center"/>
    </xf>
    <xf numFmtId="3" fontId="7" fillId="2" borderId="56" xfId="0" applyNumberFormat="1" applyFont="1" applyBorder="1" applyAlignment="1">
      <alignment horizontal="center" vertical="center"/>
    </xf>
    <xf numFmtId="3" fontId="7" fillId="2" borderId="57" xfId="0" applyNumberFormat="1" applyFont="1" applyBorder="1" applyAlignment="1">
      <alignment horizontal="center" vertical="center"/>
    </xf>
    <xf numFmtId="3" fontId="7" fillId="2" borderId="58" xfId="0" applyNumberFormat="1" applyFont="1" applyBorder="1" applyAlignment="1">
      <alignment horizontal="center" vertical="center"/>
    </xf>
    <xf numFmtId="3" fontId="7" fillId="2" borderId="59" xfId="0" applyNumberFormat="1" applyFont="1" applyBorder="1" applyAlignment="1">
      <alignment horizontal="center" vertical="center"/>
    </xf>
    <xf numFmtId="3" fontId="0" fillId="2" borderId="39" xfId="0" applyNumberForma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7"/>
  <sheetViews>
    <sheetView tabSelected="1"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1.16015625" style="1" customWidth="1"/>
    <col min="7" max="9" width="10.66015625" style="1" customWidth="1"/>
    <col min="10" max="10" width="7.16015625" style="1" customWidth="1"/>
    <col min="11" max="13" width="6.66015625" style="1" customWidth="1"/>
    <col min="14" max="15" width="6.66015625" style="6" customWidth="1"/>
    <col min="16" max="16" width="6" style="6" customWidth="1"/>
    <col min="17" max="17" width="6.41015625" style="1" customWidth="1"/>
    <col min="18" max="22" width="6.41015625" style="6" customWidth="1"/>
    <col min="23" max="23" width="6.41015625" style="1" customWidth="1"/>
    <col min="24" max="25" width="6.41015625" style="6" customWidth="1"/>
    <col min="26" max="26" width="6.41015625" style="1" customWidth="1"/>
    <col min="27" max="28" width="6.41015625" style="6" customWidth="1"/>
    <col min="29" max="29" width="7.66015625" style="1" customWidth="1"/>
    <col min="30" max="31" width="6.41015625" style="6" customWidth="1"/>
    <col min="32" max="32" width="6.41015625" style="1" customWidth="1"/>
    <col min="33" max="34" width="6.41015625" style="6" customWidth="1"/>
    <col min="35" max="35" width="8.41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39" width="6.66015625" style="1" customWidth="1"/>
    <col min="40" max="41" width="5.66015625" style="1" customWidth="1"/>
    <col min="42" max="45" width="6.66015625" style="1" customWidth="1"/>
    <col min="46" max="47" width="5.66015625" style="1" customWidth="1"/>
    <col min="48" max="48" width="6.66015625" style="1" customWidth="1"/>
    <col min="49" max="50" width="5.66015625" style="1" customWidth="1"/>
    <col min="51" max="51" width="6.66015625" style="1" customWidth="1"/>
    <col min="52" max="52" width="2.66015625" style="1" customWidth="1"/>
    <col min="53" max="54" width="5.66015625" style="1" customWidth="1"/>
    <col min="55" max="67" width="6.66015625" style="1" customWidth="1"/>
    <col min="68" max="68" width="4.66015625" style="1" customWidth="1"/>
    <col min="69" max="69" width="12.66015625" style="1" customWidth="1"/>
    <col min="70" max="77" width="8.66015625" style="1" customWidth="1"/>
    <col min="78" max="78" width="2.66015625" style="1" customWidth="1"/>
    <col min="79" max="84" width="6.66015625" style="1" customWidth="1"/>
    <col min="85" max="93" width="5.66015625" style="1" customWidth="1"/>
    <col min="94" max="94" width="6.66015625" style="1" customWidth="1"/>
    <col min="95" max="95" width="4.66015625" style="1" customWidth="1"/>
    <col min="96" max="96" width="12.66015625" style="1" customWidth="1"/>
    <col min="97" max="103" width="9" style="1" customWidth="1"/>
    <col min="104" max="16384" width="10.66015625" style="1" customWidth="1"/>
  </cols>
  <sheetData>
    <row r="1" spans="2:34" s="21" customFormat="1" ht="31.5" customHeight="1">
      <c r="B1" s="21" t="s">
        <v>72</v>
      </c>
      <c r="N1" s="74"/>
      <c r="O1" s="74"/>
      <c r="P1" s="74"/>
      <c r="R1" s="74"/>
      <c r="S1" s="74"/>
      <c r="T1" s="74"/>
      <c r="U1" s="74"/>
      <c r="V1" s="74"/>
      <c r="X1" s="74"/>
      <c r="Y1" s="74"/>
      <c r="AA1" s="74"/>
      <c r="AB1" s="74"/>
      <c r="AD1" s="74"/>
      <c r="AE1" s="74"/>
      <c r="AG1" s="74"/>
      <c r="AH1" s="74"/>
    </row>
    <row r="2" spans="2:105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4"/>
      <c r="R2" s="7"/>
      <c r="S2" s="7"/>
      <c r="T2" s="7"/>
      <c r="U2" s="7"/>
      <c r="V2" s="7"/>
      <c r="W2" s="4"/>
      <c r="X2" s="7"/>
      <c r="Y2" s="7" t="s">
        <v>30</v>
      </c>
      <c r="Z2" s="4"/>
      <c r="AA2" s="7"/>
      <c r="AB2" s="7"/>
      <c r="AC2" s="4"/>
      <c r="AD2" s="7"/>
      <c r="AE2" s="7"/>
      <c r="AF2" s="4"/>
      <c r="AG2" s="7"/>
      <c r="AH2" s="7"/>
      <c r="AI2" s="4"/>
      <c r="DA2" s="1" t="s">
        <v>0</v>
      </c>
    </row>
    <row r="3" spans="1:105" ht="31.5" customHeight="1">
      <c r="A3" s="22"/>
      <c r="B3" s="22"/>
      <c r="C3" s="22"/>
      <c r="D3" s="125" t="s">
        <v>1</v>
      </c>
      <c r="E3" s="126"/>
      <c r="F3" s="127"/>
      <c r="G3" s="143" t="s">
        <v>38</v>
      </c>
      <c r="H3" s="126"/>
      <c r="I3" s="144"/>
      <c r="J3" s="125" t="s">
        <v>31</v>
      </c>
      <c r="K3" s="126"/>
      <c r="L3" s="126"/>
      <c r="M3" s="135" t="s">
        <v>69</v>
      </c>
      <c r="N3" s="136"/>
      <c r="O3" s="137"/>
      <c r="P3" s="25"/>
      <c r="Q3" s="136" t="s">
        <v>108</v>
      </c>
      <c r="R3" s="136"/>
      <c r="S3" s="136"/>
      <c r="T3" s="136"/>
      <c r="U3" s="136"/>
      <c r="V3" s="137"/>
      <c r="W3" s="135" t="s">
        <v>70</v>
      </c>
      <c r="X3" s="136"/>
      <c r="Y3" s="137"/>
      <c r="Z3" s="125" t="s">
        <v>34</v>
      </c>
      <c r="AA3" s="126"/>
      <c r="AB3" s="127"/>
      <c r="AC3" s="147" t="s">
        <v>36</v>
      </c>
      <c r="AD3" s="136"/>
      <c r="AE3" s="148"/>
      <c r="AF3" s="147" t="s">
        <v>37</v>
      </c>
      <c r="AG3" s="136"/>
      <c r="AH3" s="148"/>
      <c r="AI3" s="22"/>
      <c r="DA3" s="1" t="s">
        <v>0</v>
      </c>
    </row>
    <row r="4" spans="1:35" ht="31.5" customHeight="1">
      <c r="A4" s="27"/>
      <c r="B4" s="27" t="s">
        <v>19</v>
      </c>
      <c r="C4" s="27"/>
      <c r="D4" s="28" t="s">
        <v>29</v>
      </c>
      <c r="E4" s="29"/>
      <c r="F4" s="29"/>
      <c r="G4" s="145"/>
      <c r="H4" s="134"/>
      <c r="I4" s="146"/>
      <c r="J4" s="133" t="s">
        <v>32</v>
      </c>
      <c r="K4" s="134"/>
      <c r="L4" s="134"/>
      <c r="M4" s="138" t="s">
        <v>28</v>
      </c>
      <c r="N4" s="139"/>
      <c r="O4" s="140"/>
      <c r="P4" s="25"/>
      <c r="Q4" s="131" t="s">
        <v>109</v>
      </c>
      <c r="R4" s="131"/>
      <c r="S4" s="132"/>
      <c r="T4" s="152" t="s">
        <v>110</v>
      </c>
      <c r="U4" s="131"/>
      <c r="V4" s="132"/>
      <c r="W4" s="138" t="s">
        <v>33</v>
      </c>
      <c r="X4" s="139"/>
      <c r="Y4" s="140"/>
      <c r="Z4" s="128"/>
      <c r="AA4" s="129"/>
      <c r="AB4" s="130"/>
      <c r="AC4" s="149"/>
      <c r="AD4" s="150"/>
      <c r="AE4" s="151"/>
      <c r="AF4" s="149"/>
      <c r="AG4" s="150"/>
      <c r="AH4" s="151"/>
      <c r="AI4" s="25" t="s">
        <v>2</v>
      </c>
    </row>
    <row r="5" spans="1:106" ht="31.5" customHeight="1">
      <c r="A5" s="141" t="s">
        <v>3</v>
      </c>
      <c r="B5" s="141"/>
      <c r="C5" s="14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/>
      <c r="P5" s="35"/>
      <c r="Q5" s="27"/>
      <c r="R5" s="36"/>
      <c r="S5" s="37"/>
      <c r="T5" s="27"/>
      <c r="U5" s="36"/>
      <c r="V5" s="37"/>
      <c r="W5" s="26"/>
      <c r="X5" s="38"/>
      <c r="Y5" s="39"/>
      <c r="Z5" s="26"/>
      <c r="AA5" s="33"/>
      <c r="AB5" s="33"/>
      <c r="AC5" s="32"/>
      <c r="AD5" s="33"/>
      <c r="AE5" s="33"/>
      <c r="AF5" s="32"/>
      <c r="AG5" s="33"/>
      <c r="AH5" s="33"/>
      <c r="AI5" s="32"/>
      <c r="DA5" s="3" t="s">
        <v>0</v>
      </c>
      <c r="DB5" s="1" t="s">
        <v>0</v>
      </c>
    </row>
    <row r="6" spans="1:106" ht="31.5" customHeight="1">
      <c r="A6" s="27"/>
      <c r="B6" s="27"/>
      <c r="C6" s="42"/>
      <c r="D6" s="43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  <c r="M6" s="43" t="s">
        <v>4</v>
      </c>
      <c r="N6" s="44" t="s">
        <v>5</v>
      </c>
      <c r="O6" s="45" t="s">
        <v>6</v>
      </c>
      <c r="P6" s="46"/>
      <c r="Q6" s="25" t="s">
        <v>4</v>
      </c>
      <c r="R6" s="47" t="s">
        <v>5</v>
      </c>
      <c r="S6" s="48" t="s">
        <v>6</v>
      </c>
      <c r="T6" s="25" t="s">
        <v>4</v>
      </c>
      <c r="U6" s="47" t="s">
        <v>5</v>
      </c>
      <c r="V6" s="48" t="s">
        <v>6</v>
      </c>
      <c r="W6" s="31" t="s">
        <v>81</v>
      </c>
      <c r="X6" s="49" t="s">
        <v>82</v>
      </c>
      <c r="Y6" s="45" t="s">
        <v>83</v>
      </c>
      <c r="Z6" s="31" t="s">
        <v>4</v>
      </c>
      <c r="AA6" s="44" t="s">
        <v>5</v>
      </c>
      <c r="AB6" s="44" t="s">
        <v>6</v>
      </c>
      <c r="AC6" s="43" t="s">
        <v>4</v>
      </c>
      <c r="AD6" s="44" t="s">
        <v>5</v>
      </c>
      <c r="AE6" s="44" t="s">
        <v>6</v>
      </c>
      <c r="AF6" s="43" t="s">
        <v>4</v>
      </c>
      <c r="AG6" s="44" t="s">
        <v>5</v>
      </c>
      <c r="AH6" s="44" t="s">
        <v>6</v>
      </c>
      <c r="AI6" s="43" t="s">
        <v>7</v>
      </c>
      <c r="DB6" s="1" t="s">
        <v>0</v>
      </c>
    </row>
    <row r="7" spans="1:106" ht="31.5" customHeight="1">
      <c r="A7" s="27"/>
      <c r="B7" s="27"/>
      <c r="C7" s="4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4"/>
      <c r="P7" s="35"/>
      <c r="Q7" s="55"/>
      <c r="R7" s="56"/>
      <c r="S7" s="57"/>
      <c r="T7" s="55"/>
      <c r="U7" s="56"/>
      <c r="V7" s="57"/>
      <c r="W7" s="58"/>
      <c r="X7" s="59"/>
      <c r="Y7" s="54"/>
      <c r="Z7" s="58"/>
      <c r="AA7" s="53"/>
      <c r="AB7" s="53"/>
      <c r="AC7" s="52"/>
      <c r="AD7" s="53"/>
      <c r="AE7" s="53"/>
      <c r="AF7" s="52"/>
      <c r="AG7" s="53"/>
      <c r="AH7" s="53"/>
      <c r="AI7" s="52"/>
      <c r="DB7" s="1" t="s">
        <v>0</v>
      </c>
    </row>
    <row r="8" spans="1:35" ht="31.5" customHeight="1">
      <c r="A8" s="22"/>
      <c r="B8" s="22"/>
      <c r="C8" s="62"/>
      <c r="D8" s="2"/>
      <c r="E8" s="4"/>
      <c r="F8" s="4"/>
      <c r="G8" s="4"/>
      <c r="H8" s="4"/>
      <c r="I8" s="4"/>
      <c r="J8" s="4"/>
      <c r="K8" s="4"/>
      <c r="L8" s="4"/>
      <c r="M8" s="4"/>
      <c r="N8" s="7"/>
      <c r="O8" s="7"/>
      <c r="P8" s="7"/>
      <c r="Q8" s="4"/>
      <c r="R8" s="7"/>
      <c r="S8" s="7"/>
      <c r="T8" s="7"/>
      <c r="U8" s="7"/>
      <c r="V8" s="7"/>
      <c r="W8" s="4"/>
      <c r="X8" s="7"/>
      <c r="Y8" s="7"/>
      <c r="Z8" s="4"/>
      <c r="AA8" s="7"/>
      <c r="AB8" s="7"/>
      <c r="AC8" s="4"/>
      <c r="AD8" s="7"/>
      <c r="AE8" s="7"/>
      <c r="AF8" s="4"/>
      <c r="AG8" s="7"/>
      <c r="AH8" s="7"/>
      <c r="AI8" s="32"/>
    </row>
    <row r="9" spans="1:35" ht="39" customHeight="1">
      <c r="A9" s="123" t="s">
        <v>114</v>
      </c>
      <c r="B9" s="123"/>
      <c r="C9" s="124"/>
      <c r="D9" s="101">
        <f>SUM(E9:F9)</f>
        <v>11511</v>
      </c>
      <c r="E9" s="95">
        <f>H9+N9+R9+U9+X9+AA9+AD9+AG9</f>
        <v>5988</v>
      </c>
      <c r="F9" s="95">
        <f>I9+O9+S9+V9+Y9+AB9+AE9+AH9</f>
        <v>5523</v>
      </c>
      <c r="G9" s="95">
        <f>SUM(H9:I9)</f>
        <v>11350</v>
      </c>
      <c r="H9" s="95">
        <v>5883</v>
      </c>
      <c r="I9" s="95">
        <v>5467</v>
      </c>
      <c r="J9" s="95">
        <f>SUM(K9:L9)</f>
        <v>144</v>
      </c>
      <c r="K9" s="95">
        <v>76</v>
      </c>
      <c r="L9" s="95">
        <v>68</v>
      </c>
      <c r="M9" s="95">
        <f>SUM(N9:O9)</f>
        <v>5</v>
      </c>
      <c r="N9" s="102">
        <v>4</v>
      </c>
      <c r="O9" s="102">
        <v>1</v>
      </c>
      <c r="P9" s="102"/>
      <c r="Q9" s="95">
        <f>SUM(R9:S9)</f>
        <v>0</v>
      </c>
      <c r="R9" s="102">
        <v>0</v>
      </c>
      <c r="S9" s="102">
        <v>0</v>
      </c>
      <c r="T9" s="102">
        <f>SUM(U9:V9)</f>
        <v>2</v>
      </c>
      <c r="U9" s="102">
        <v>0</v>
      </c>
      <c r="V9" s="102">
        <v>2</v>
      </c>
      <c r="W9" s="95">
        <f>SUM(X9:Y9)</f>
        <v>4</v>
      </c>
      <c r="X9" s="102">
        <v>4</v>
      </c>
      <c r="Y9" s="102">
        <v>0</v>
      </c>
      <c r="Z9" s="95">
        <f>SUM(AA9:AB9)</f>
        <v>59</v>
      </c>
      <c r="AA9" s="102">
        <v>42</v>
      </c>
      <c r="AB9" s="102">
        <v>17</v>
      </c>
      <c r="AC9" s="95">
        <f>SUM(AD9:AE9)</f>
        <v>90</v>
      </c>
      <c r="AD9" s="102">
        <v>54</v>
      </c>
      <c r="AE9" s="102">
        <v>36</v>
      </c>
      <c r="AF9" s="95">
        <f>SUM(AG9:AH9)</f>
        <v>1</v>
      </c>
      <c r="AG9" s="102">
        <v>1</v>
      </c>
      <c r="AH9" s="102">
        <v>0</v>
      </c>
      <c r="AI9" s="79" t="s">
        <v>116</v>
      </c>
    </row>
    <row r="10" spans="1:35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102"/>
      <c r="O10" s="102"/>
      <c r="P10" s="102"/>
      <c r="Q10" s="95"/>
      <c r="R10" s="102"/>
      <c r="S10" s="102"/>
      <c r="T10" s="102"/>
      <c r="U10" s="102"/>
      <c r="V10" s="102"/>
      <c r="W10" s="95"/>
      <c r="X10" s="102"/>
      <c r="Y10" s="102"/>
      <c r="Z10" s="95"/>
      <c r="AA10" s="102"/>
      <c r="AB10" s="102"/>
      <c r="AC10" s="95"/>
      <c r="AD10" s="102"/>
      <c r="AE10" s="102"/>
      <c r="AF10" s="95"/>
      <c r="AG10" s="102"/>
      <c r="AH10" s="102"/>
      <c r="AI10" s="32"/>
    </row>
    <row r="11" spans="1:35" ht="39" customHeight="1">
      <c r="A11" s="123" t="s">
        <v>115</v>
      </c>
      <c r="B11" s="123"/>
      <c r="C11" s="124"/>
      <c r="D11" s="101">
        <f>SUM(E11:F11)</f>
        <v>11890</v>
      </c>
      <c r="E11" s="95">
        <f>H11+N11+R11+U11+X11+AA11+AD11+AG11</f>
        <v>6157</v>
      </c>
      <c r="F11" s="95">
        <f>I11+O11+S11+V11+Y11+AB11+AE11+AH11</f>
        <v>5733</v>
      </c>
      <c r="G11" s="95">
        <f aca="true" t="shared" si="0" ref="G11:O11">SUM(G17:G35)</f>
        <v>11722</v>
      </c>
      <c r="H11" s="95">
        <f t="shared" si="0"/>
        <v>6058</v>
      </c>
      <c r="I11" s="95">
        <f t="shared" si="0"/>
        <v>5664</v>
      </c>
      <c r="J11" s="95">
        <f t="shared" si="0"/>
        <v>123</v>
      </c>
      <c r="K11" s="95">
        <f t="shared" si="0"/>
        <v>65</v>
      </c>
      <c r="L11" s="95">
        <f t="shared" si="0"/>
        <v>58</v>
      </c>
      <c r="M11" s="95">
        <f t="shared" si="0"/>
        <v>2</v>
      </c>
      <c r="N11" s="95">
        <f t="shared" si="0"/>
        <v>1</v>
      </c>
      <c r="O11" s="95">
        <f t="shared" si="0"/>
        <v>1</v>
      </c>
      <c r="P11" s="95"/>
      <c r="Q11" s="95">
        <f>SUM(R11:S11)</f>
        <v>1</v>
      </c>
      <c r="R11" s="95">
        <f>SUM(R17:R35)</f>
        <v>1</v>
      </c>
      <c r="S11" s="95">
        <f>SUM(S17:S35)</f>
        <v>0</v>
      </c>
      <c r="T11" s="95">
        <f>SUM(U11:V11)</f>
        <v>2</v>
      </c>
      <c r="U11" s="95">
        <f>SUM(U17:U35)</f>
        <v>2</v>
      </c>
      <c r="V11" s="95">
        <f>SUM(V17:V35)</f>
        <v>0</v>
      </c>
      <c r="W11" s="95">
        <f aca="true" t="shared" si="1" ref="W11:AH11">SUM(W17:W35)</f>
        <v>1</v>
      </c>
      <c r="X11" s="95">
        <f t="shared" si="1"/>
        <v>1</v>
      </c>
      <c r="Y11" s="95">
        <f t="shared" si="1"/>
        <v>0</v>
      </c>
      <c r="Z11" s="95">
        <f t="shared" si="1"/>
        <v>51</v>
      </c>
      <c r="AA11" s="95">
        <f t="shared" si="1"/>
        <v>33</v>
      </c>
      <c r="AB11" s="95">
        <f t="shared" si="1"/>
        <v>18</v>
      </c>
      <c r="AC11" s="95">
        <f t="shared" si="1"/>
        <v>108</v>
      </c>
      <c r="AD11" s="95">
        <f t="shared" si="1"/>
        <v>59</v>
      </c>
      <c r="AE11" s="95">
        <f t="shared" si="1"/>
        <v>49</v>
      </c>
      <c r="AF11" s="95">
        <f t="shared" si="1"/>
        <v>3</v>
      </c>
      <c r="AG11" s="95">
        <f t="shared" si="1"/>
        <v>2</v>
      </c>
      <c r="AH11" s="95">
        <f t="shared" si="1"/>
        <v>1</v>
      </c>
      <c r="AI11" s="43" t="s">
        <v>117</v>
      </c>
    </row>
    <row r="12" spans="1:35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43"/>
    </row>
    <row r="13" spans="1:35" ht="39" customHeight="1">
      <c r="A13" s="20"/>
      <c r="B13" s="20" t="s">
        <v>75</v>
      </c>
      <c r="C13" s="63"/>
      <c r="D13" s="101">
        <f>SUM(E13:F13)</f>
        <v>157</v>
      </c>
      <c r="E13" s="95">
        <f>H13+N13+R13+X13+AA13+AD13+AG13</f>
        <v>82</v>
      </c>
      <c r="F13" s="95">
        <f>I13+O13+S13+Y13+AB13+AE13+AH13</f>
        <v>75</v>
      </c>
      <c r="G13" s="95">
        <f>SUM(H13:I13)</f>
        <v>157</v>
      </c>
      <c r="H13" s="95">
        <v>82</v>
      </c>
      <c r="I13" s="95">
        <v>75</v>
      </c>
      <c r="J13" s="95">
        <f>SUM(K13:L13)</f>
        <v>4</v>
      </c>
      <c r="K13" s="95">
        <v>2</v>
      </c>
      <c r="L13" s="95">
        <v>2</v>
      </c>
      <c r="M13" s="95">
        <f>SUM(N13:O13)</f>
        <v>0</v>
      </c>
      <c r="N13" s="95">
        <v>0</v>
      </c>
      <c r="O13" s="95">
        <v>0</v>
      </c>
      <c r="P13" s="95"/>
      <c r="Q13" s="95">
        <f>SUM(R13:S13)</f>
        <v>0</v>
      </c>
      <c r="R13" s="95">
        <v>0</v>
      </c>
      <c r="S13" s="95">
        <v>0</v>
      </c>
      <c r="T13" s="95">
        <f>SUM(U13:V13)</f>
        <v>0</v>
      </c>
      <c r="U13" s="95">
        <v>0</v>
      </c>
      <c r="V13" s="95">
        <v>0</v>
      </c>
      <c r="W13" s="95">
        <f>SUM(X13:Y13)</f>
        <v>0</v>
      </c>
      <c r="X13" s="95">
        <v>0</v>
      </c>
      <c r="Y13" s="95">
        <v>0</v>
      </c>
      <c r="Z13" s="95">
        <f>SUM(AA13:AB13)</f>
        <v>0</v>
      </c>
      <c r="AA13" s="95">
        <v>0</v>
      </c>
      <c r="AB13" s="95">
        <v>0</v>
      </c>
      <c r="AC13" s="95">
        <f>SUM(AD13:AE13)</f>
        <v>0</v>
      </c>
      <c r="AD13" s="95">
        <v>0</v>
      </c>
      <c r="AE13" s="95">
        <v>0</v>
      </c>
      <c r="AF13" s="95">
        <f>SUM(AG13:AH13)</f>
        <v>0</v>
      </c>
      <c r="AG13" s="95">
        <v>0</v>
      </c>
      <c r="AH13" s="95">
        <v>0</v>
      </c>
      <c r="AI13" s="43" t="s">
        <v>78</v>
      </c>
    </row>
    <row r="14" spans="1:35" ht="39" customHeight="1">
      <c r="A14" s="20"/>
      <c r="B14" s="20" t="s">
        <v>76</v>
      </c>
      <c r="C14" s="63"/>
      <c r="D14" s="101">
        <f>SUM(E14:F14)</f>
        <v>11498</v>
      </c>
      <c r="E14" s="95">
        <f>H14+N14+R14+U14+X14+AA14+AD14+AG14</f>
        <v>5957</v>
      </c>
      <c r="F14" s="95">
        <f>I14+O14+S14+V14+Y14+AB14+AE14+AH14</f>
        <v>5541</v>
      </c>
      <c r="G14" s="95">
        <f>SUM(H14:I14)</f>
        <v>11331</v>
      </c>
      <c r="H14" s="95">
        <f>H11-H13-H15</f>
        <v>5859</v>
      </c>
      <c r="I14" s="95">
        <f>I11-I13-I15</f>
        <v>5472</v>
      </c>
      <c r="J14" s="95">
        <f>SUM(K14:L14)</f>
        <v>110</v>
      </c>
      <c r="K14" s="95">
        <f>K11-K13-K15</f>
        <v>60</v>
      </c>
      <c r="L14" s="95">
        <f>L11-L13-L15</f>
        <v>50</v>
      </c>
      <c r="M14" s="95">
        <f>SUM(N14:O14)</f>
        <v>2</v>
      </c>
      <c r="N14" s="95">
        <f>N11-N13-N15</f>
        <v>1</v>
      </c>
      <c r="O14" s="95">
        <f>O11-O13-O15</f>
        <v>1</v>
      </c>
      <c r="P14" s="95"/>
      <c r="Q14" s="95">
        <f>SUM(R14:S14)</f>
        <v>1</v>
      </c>
      <c r="R14" s="95">
        <f>R11-R13-R15</f>
        <v>1</v>
      </c>
      <c r="S14" s="95">
        <f>S11-S13-S15</f>
        <v>0</v>
      </c>
      <c r="T14" s="95">
        <f>SUM(U14:V14)</f>
        <v>2</v>
      </c>
      <c r="U14" s="95">
        <f>U11-U13-U15</f>
        <v>2</v>
      </c>
      <c r="V14" s="95">
        <f>V11-V13-V15</f>
        <v>0</v>
      </c>
      <c r="W14" s="95">
        <f>SUM(X14:Y14)</f>
        <v>1</v>
      </c>
      <c r="X14" s="95">
        <f>X11-X13-X15</f>
        <v>1</v>
      </c>
      <c r="Y14" s="95">
        <f>Y11-Y13-Y15</f>
        <v>0</v>
      </c>
      <c r="Z14" s="95">
        <f>SUM(AA14:AB14)</f>
        <v>51</v>
      </c>
      <c r="AA14" s="95">
        <f>AA11-AA13-AA15</f>
        <v>33</v>
      </c>
      <c r="AB14" s="95">
        <f>AB11-AB13-AB15</f>
        <v>18</v>
      </c>
      <c r="AC14" s="95">
        <f>SUM(AD14:AE14)</f>
        <v>107</v>
      </c>
      <c r="AD14" s="95">
        <f>AD11-AD13-AD15</f>
        <v>58</v>
      </c>
      <c r="AE14" s="95">
        <f>AE11-AE13-AE15</f>
        <v>49</v>
      </c>
      <c r="AF14" s="95">
        <f>SUM(AG14:AH14)</f>
        <v>3</v>
      </c>
      <c r="AG14" s="95">
        <f>AG11-AG13-AG15</f>
        <v>2</v>
      </c>
      <c r="AH14" s="95">
        <f>AH11-AH13-AH15</f>
        <v>1</v>
      </c>
      <c r="AI14" s="43" t="s">
        <v>79</v>
      </c>
    </row>
    <row r="15" spans="1:35" ht="39" customHeight="1">
      <c r="A15" s="20"/>
      <c r="B15" s="20" t="s">
        <v>77</v>
      </c>
      <c r="C15" s="63"/>
      <c r="D15" s="101">
        <f>SUM(E15:F15)</f>
        <v>235</v>
      </c>
      <c r="E15" s="95">
        <f>H15+N15+R15+X15+AA15+AD15+AG15</f>
        <v>118</v>
      </c>
      <c r="F15" s="95">
        <f>I15+O15+S15+Y15+AB15+AE15+AH15</f>
        <v>117</v>
      </c>
      <c r="G15" s="95">
        <f>SUM(H15:I15)</f>
        <v>234</v>
      </c>
      <c r="H15" s="95">
        <v>117</v>
      </c>
      <c r="I15" s="95">
        <v>117</v>
      </c>
      <c r="J15" s="95">
        <f>SUM(K15:L15)</f>
        <v>9</v>
      </c>
      <c r="K15" s="95">
        <v>3</v>
      </c>
      <c r="L15" s="95">
        <v>6</v>
      </c>
      <c r="M15" s="95">
        <f>SUM(N15:O15)</f>
        <v>0</v>
      </c>
      <c r="N15" s="95">
        <v>0</v>
      </c>
      <c r="O15" s="95">
        <v>0</v>
      </c>
      <c r="P15" s="95"/>
      <c r="Q15" s="95">
        <f>SUM(R15:S15)</f>
        <v>0</v>
      </c>
      <c r="R15" s="95">
        <v>0</v>
      </c>
      <c r="S15" s="95">
        <v>0</v>
      </c>
      <c r="T15" s="95">
        <f>SUM(U15:V15)</f>
        <v>0</v>
      </c>
      <c r="U15" s="95">
        <v>0</v>
      </c>
      <c r="V15" s="95">
        <v>0</v>
      </c>
      <c r="W15" s="95">
        <f>SUM(X15:Y15)</f>
        <v>0</v>
      </c>
      <c r="X15" s="95">
        <v>0</v>
      </c>
      <c r="Y15" s="95">
        <v>0</v>
      </c>
      <c r="Z15" s="95">
        <f>SUM(AA15:AB15)</f>
        <v>0</v>
      </c>
      <c r="AA15" s="95">
        <v>0</v>
      </c>
      <c r="AB15" s="95">
        <v>0</v>
      </c>
      <c r="AC15" s="95">
        <f>SUM(AD15:AE15)</f>
        <v>1</v>
      </c>
      <c r="AD15" s="95">
        <v>1</v>
      </c>
      <c r="AE15" s="95">
        <v>0</v>
      </c>
      <c r="AF15" s="95">
        <f>SUM(AG15:AH15)</f>
        <v>0</v>
      </c>
      <c r="AG15" s="95">
        <v>0</v>
      </c>
      <c r="AH15" s="95">
        <v>0</v>
      </c>
      <c r="AI15" s="43" t="s">
        <v>80</v>
      </c>
    </row>
    <row r="16" spans="1:35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102"/>
      <c r="O16" s="102"/>
      <c r="P16" s="102"/>
      <c r="Q16" s="95"/>
      <c r="R16" s="102"/>
      <c r="S16" s="102"/>
      <c r="T16" s="102"/>
      <c r="U16" s="102"/>
      <c r="V16" s="102"/>
      <c r="W16" s="95"/>
      <c r="X16" s="102"/>
      <c r="Y16" s="102"/>
      <c r="Z16" s="95"/>
      <c r="AA16" s="102"/>
      <c r="AB16" s="102"/>
      <c r="AC16" s="95"/>
      <c r="AD16" s="102"/>
      <c r="AE16" s="102"/>
      <c r="AF16" s="95"/>
      <c r="AG16" s="102"/>
      <c r="AH16" s="102"/>
      <c r="AI16" s="52"/>
    </row>
    <row r="17" spans="1:35" ht="45" customHeight="1">
      <c r="A17" s="76"/>
      <c r="B17" s="66" t="s">
        <v>51</v>
      </c>
      <c r="C17" s="67"/>
      <c r="D17" s="101">
        <f aca="true" t="shared" si="2" ref="D17:D30">SUM(E17:F17)</f>
        <v>4912</v>
      </c>
      <c r="E17" s="95">
        <f aca="true" t="shared" si="3" ref="E17:E30">H17+N17+R17+U17+X17+AA17+AD17+AG17</f>
        <v>2544</v>
      </c>
      <c r="F17" s="95">
        <f>I17+O17+S17+V17+Y17+AB17+AE17+AH17</f>
        <v>2368</v>
      </c>
      <c r="G17" s="95">
        <f>SUM(H17:I17)</f>
        <v>4842</v>
      </c>
      <c r="H17" s="95">
        <v>2491</v>
      </c>
      <c r="I17" s="95">
        <v>2351</v>
      </c>
      <c r="J17" s="95">
        <f>SUM(K17:L17)</f>
        <v>37</v>
      </c>
      <c r="K17" s="95">
        <v>18</v>
      </c>
      <c r="L17" s="95">
        <v>19</v>
      </c>
      <c r="M17" s="95">
        <f>SUM(N17:O17)</f>
        <v>0</v>
      </c>
      <c r="N17" s="102">
        <v>0</v>
      </c>
      <c r="O17" s="102">
        <v>0</v>
      </c>
      <c r="P17" s="102"/>
      <c r="Q17" s="95">
        <f aca="true" t="shared" si="4" ref="Q17:Q35">SUM(R17:S17)</f>
        <v>1</v>
      </c>
      <c r="R17" s="102">
        <v>1</v>
      </c>
      <c r="S17" s="102">
        <v>0</v>
      </c>
      <c r="T17" s="95">
        <f aca="true" t="shared" si="5" ref="T17:T35">SUM(U17:V17)</f>
        <v>2</v>
      </c>
      <c r="U17" s="102">
        <v>2</v>
      </c>
      <c r="V17" s="102">
        <v>0</v>
      </c>
      <c r="W17" s="95">
        <f>SUM(X17:Y17)</f>
        <v>0</v>
      </c>
      <c r="X17" s="102">
        <v>0</v>
      </c>
      <c r="Y17" s="102">
        <v>0</v>
      </c>
      <c r="Z17" s="95">
        <f>SUM(AA17:AB17)</f>
        <v>15</v>
      </c>
      <c r="AA17" s="102">
        <v>15</v>
      </c>
      <c r="AB17" s="102">
        <v>0</v>
      </c>
      <c r="AC17" s="95">
        <f>SUM(AD17:AE17)</f>
        <v>51</v>
      </c>
      <c r="AD17" s="102">
        <v>34</v>
      </c>
      <c r="AE17" s="102">
        <v>17</v>
      </c>
      <c r="AF17" s="95">
        <f>SUM(AG17:AH17)</f>
        <v>1</v>
      </c>
      <c r="AG17" s="102">
        <v>1</v>
      </c>
      <c r="AH17" s="102">
        <v>0</v>
      </c>
      <c r="AI17" s="43" t="s">
        <v>8</v>
      </c>
    </row>
    <row r="18" spans="1:35" ht="45" customHeight="1">
      <c r="A18" s="77"/>
      <c r="B18" s="68" t="s">
        <v>52</v>
      </c>
      <c r="C18" s="69"/>
      <c r="D18" s="101">
        <f t="shared" si="2"/>
        <v>1060</v>
      </c>
      <c r="E18" s="95">
        <f t="shared" si="3"/>
        <v>571</v>
      </c>
      <c r="F18" s="95">
        <f aca="true" t="shared" si="6" ref="F18:F30">I18+O18+S18+V18+Y18+AB18+AE18+AH18</f>
        <v>489</v>
      </c>
      <c r="G18" s="95">
        <f aca="true" t="shared" si="7" ref="G18:G30">SUM(H18:I18)</f>
        <v>1039</v>
      </c>
      <c r="H18" s="95">
        <v>561</v>
      </c>
      <c r="I18" s="95">
        <v>478</v>
      </c>
      <c r="J18" s="95">
        <f aca="true" t="shared" si="8" ref="J18:J27">SUM(K18:L18)</f>
        <v>17</v>
      </c>
      <c r="K18" s="95">
        <v>6</v>
      </c>
      <c r="L18" s="95">
        <v>11</v>
      </c>
      <c r="M18" s="95">
        <f aca="true" t="shared" si="9" ref="M18:M30">SUM(N18:O18)</f>
        <v>1</v>
      </c>
      <c r="N18" s="102">
        <v>0</v>
      </c>
      <c r="O18" s="102">
        <v>1</v>
      </c>
      <c r="P18" s="102"/>
      <c r="Q18" s="95">
        <f t="shared" si="4"/>
        <v>0</v>
      </c>
      <c r="R18" s="102">
        <v>0</v>
      </c>
      <c r="S18" s="102">
        <v>0</v>
      </c>
      <c r="T18" s="95">
        <f t="shared" si="5"/>
        <v>0</v>
      </c>
      <c r="U18" s="102">
        <v>0</v>
      </c>
      <c r="V18" s="102">
        <v>0</v>
      </c>
      <c r="W18" s="95">
        <f aca="true" t="shared" si="10" ref="W18:W30">SUM(X18:Y18)</f>
        <v>0</v>
      </c>
      <c r="X18" s="102">
        <v>0</v>
      </c>
      <c r="Y18" s="102">
        <v>0</v>
      </c>
      <c r="Z18" s="95">
        <f aca="true" t="shared" si="11" ref="Z18:Z30">SUM(AA18:AB18)</f>
        <v>8</v>
      </c>
      <c r="AA18" s="102">
        <v>5</v>
      </c>
      <c r="AB18" s="102">
        <v>3</v>
      </c>
      <c r="AC18" s="95">
        <f aca="true" t="shared" si="12" ref="AC18:AC30">SUM(AD18:AE18)</f>
        <v>12</v>
      </c>
      <c r="AD18" s="102">
        <v>5</v>
      </c>
      <c r="AE18" s="102">
        <v>7</v>
      </c>
      <c r="AF18" s="95">
        <f aca="true" t="shared" si="13" ref="AF18:AF30">SUM(AG18:AH18)</f>
        <v>0</v>
      </c>
      <c r="AG18" s="102">
        <v>0</v>
      </c>
      <c r="AH18" s="102">
        <v>0</v>
      </c>
      <c r="AI18" s="43" t="s">
        <v>9</v>
      </c>
    </row>
    <row r="19" spans="1:35" ht="45" customHeight="1">
      <c r="A19" s="77"/>
      <c r="B19" s="68" t="s">
        <v>53</v>
      </c>
      <c r="C19" s="69"/>
      <c r="D19" s="101">
        <f t="shared" si="2"/>
        <v>903</v>
      </c>
      <c r="E19" s="95">
        <f t="shared" si="3"/>
        <v>470</v>
      </c>
      <c r="F19" s="95">
        <f t="shared" si="6"/>
        <v>433</v>
      </c>
      <c r="G19" s="95">
        <f t="shared" si="7"/>
        <v>882</v>
      </c>
      <c r="H19" s="95">
        <v>461</v>
      </c>
      <c r="I19" s="95">
        <v>421</v>
      </c>
      <c r="J19" s="95">
        <f t="shared" si="8"/>
        <v>21</v>
      </c>
      <c r="K19" s="95">
        <v>11</v>
      </c>
      <c r="L19" s="95">
        <v>10</v>
      </c>
      <c r="M19" s="95">
        <f t="shared" si="9"/>
        <v>0</v>
      </c>
      <c r="N19" s="102">
        <v>0</v>
      </c>
      <c r="O19" s="102">
        <v>0</v>
      </c>
      <c r="P19" s="102"/>
      <c r="Q19" s="95">
        <f t="shared" si="4"/>
        <v>0</v>
      </c>
      <c r="R19" s="102">
        <v>0</v>
      </c>
      <c r="S19" s="102">
        <v>0</v>
      </c>
      <c r="T19" s="95">
        <f t="shared" si="5"/>
        <v>0</v>
      </c>
      <c r="U19" s="102">
        <v>0</v>
      </c>
      <c r="V19" s="102">
        <v>0</v>
      </c>
      <c r="W19" s="95">
        <f t="shared" si="10"/>
        <v>0</v>
      </c>
      <c r="X19" s="102">
        <v>0</v>
      </c>
      <c r="Y19" s="102">
        <v>0</v>
      </c>
      <c r="Z19" s="95">
        <f t="shared" si="11"/>
        <v>8</v>
      </c>
      <c r="AA19" s="102">
        <v>2</v>
      </c>
      <c r="AB19" s="102">
        <v>6</v>
      </c>
      <c r="AC19" s="95">
        <f t="shared" si="12"/>
        <v>13</v>
      </c>
      <c r="AD19" s="102">
        <v>7</v>
      </c>
      <c r="AE19" s="102">
        <v>6</v>
      </c>
      <c r="AF19" s="95">
        <f t="shared" si="13"/>
        <v>0</v>
      </c>
      <c r="AG19" s="102">
        <v>0</v>
      </c>
      <c r="AH19" s="102">
        <v>0</v>
      </c>
      <c r="AI19" s="43" t="s">
        <v>10</v>
      </c>
    </row>
    <row r="20" spans="1:35" ht="45" customHeight="1">
      <c r="A20" s="77"/>
      <c r="B20" s="68" t="s">
        <v>54</v>
      </c>
      <c r="C20" s="69"/>
      <c r="D20" s="101">
        <f t="shared" si="2"/>
        <v>750</v>
      </c>
      <c r="E20" s="95">
        <f t="shared" si="3"/>
        <v>385</v>
      </c>
      <c r="F20" s="95">
        <f t="shared" si="6"/>
        <v>365</v>
      </c>
      <c r="G20" s="95">
        <f t="shared" si="7"/>
        <v>744</v>
      </c>
      <c r="H20" s="95">
        <v>381</v>
      </c>
      <c r="I20" s="95">
        <v>363</v>
      </c>
      <c r="J20" s="95">
        <f t="shared" si="8"/>
        <v>17</v>
      </c>
      <c r="K20" s="95">
        <v>8</v>
      </c>
      <c r="L20" s="95">
        <v>9</v>
      </c>
      <c r="M20" s="95">
        <f t="shared" si="9"/>
        <v>0</v>
      </c>
      <c r="N20" s="102">
        <v>0</v>
      </c>
      <c r="O20" s="102">
        <v>0</v>
      </c>
      <c r="P20" s="102"/>
      <c r="Q20" s="95">
        <f t="shared" si="4"/>
        <v>0</v>
      </c>
      <c r="R20" s="102">
        <v>0</v>
      </c>
      <c r="S20" s="102">
        <v>0</v>
      </c>
      <c r="T20" s="95">
        <f t="shared" si="5"/>
        <v>0</v>
      </c>
      <c r="U20" s="102">
        <v>0</v>
      </c>
      <c r="V20" s="102">
        <v>0</v>
      </c>
      <c r="W20" s="95">
        <f t="shared" si="10"/>
        <v>0</v>
      </c>
      <c r="X20" s="102">
        <v>0</v>
      </c>
      <c r="Y20" s="102">
        <v>0</v>
      </c>
      <c r="Z20" s="95">
        <f t="shared" si="11"/>
        <v>4</v>
      </c>
      <c r="AA20" s="102">
        <v>3</v>
      </c>
      <c r="AB20" s="102">
        <v>1</v>
      </c>
      <c r="AC20" s="95">
        <f t="shared" si="12"/>
        <v>2</v>
      </c>
      <c r="AD20" s="102">
        <v>1</v>
      </c>
      <c r="AE20" s="102">
        <v>1</v>
      </c>
      <c r="AF20" s="95">
        <f t="shared" si="13"/>
        <v>0</v>
      </c>
      <c r="AG20" s="102">
        <v>0</v>
      </c>
      <c r="AH20" s="102">
        <v>0</v>
      </c>
      <c r="AI20" s="43" t="s">
        <v>11</v>
      </c>
    </row>
    <row r="21" spans="1:35" ht="45" customHeight="1">
      <c r="A21" s="77"/>
      <c r="B21" s="68" t="s">
        <v>55</v>
      </c>
      <c r="C21" s="69"/>
      <c r="D21" s="101">
        <f t="shared" si="2"/>
        <v>758</v>
      </c>
      <c r="E21" s="95">
        <f t="shared" si="3"/>
        <v>365</v>
      </c>
      <c r="F21" s="95">
        <f t="shared" si="6"/>
        <v>393</v>
      </c>
      <c r="G21" s="95">
        <f t="shared" si="7"/>
        <v>741</v>
      </c>
      <c r="H21" s="95">
        <v>358</v>
      </c>
      <c r="I21" s="95">
        <v>383</v>
      </c>
      <c r="J21" s="95">
        <f t="shared" si="8"/>
        <v>9</v>
      </c>
      <c r="K21" s="95">
        <v>5</v>
      </c>
      <c r="L21" s="95">
        <v>4</v>
      </c>
      <c r="M21" s="95">
        <f t="shared" si="9"/>
        <v>0</v>
      </c>
      <c r="N21" s="102">
        <v>0</v>
      </c>
      <c r="O21" s="102">
        <v>0</v>
      </c>
      <c r="P21" s="102"/>
      <c r="Q21" s="95">
        <f t="shared" si="4"/>
        <v>0</v>
      </c>
      <c r="R21" s="102">
        <v>0</v>
      </c>
      <c r="S21" s="102">
        <v>0</v>
      </c>
      <c r="T21" s="95">
        <f t="shared" si="5"/>
        <v>0</v>
      </c>
      <c r="U21" s="102">
        <v>0</v>
      </c>
      <c r="V21" s="102">
        <v>0</v>
      </c>
      <c r="W21" s="95">
        <f t="shared" si="10"/>
        <v>0</v>
      </c>
      <c r="X21" s="102">
        <v>0</v>
      </c>
      <c r="Y21" s="102">
        <v>0</v>
      </c>
      <c r="Z21" s="95">
        <f t="shared" si="11"/>
        <v>7</v>
      </c>
      <c r="AA21" s="102">
        <v>3</v>
      </c>
      <c r="AB21" s="102">
        <v>4</v>
      </c>
      <c r="AC21" s="95">
        <f t="shared" si="12"/>
        <v>8</v>
      </c>
      <c r="AD21" s="102">
        <v>3</v>
      </c>
      <c r="AE21" s="102">
        <v>5</v>
      </c>
      <c r="AF21" s="95">
        <f t="shared" si="13"/>
        <v>2</v>
      </c>
      <c r="AG21" s="102">
        <v>1</v>
      </c>
      <c r="AH21" s="102">
        <v>1</v>
      </c>
      <c r="AI21" s="43" t="s">
        <v>12</v>
      </c>
    </row>
    <row r="22" spans="1:35" ht="45" customHeight="1">
      <c r="A22" s="77"/>
      <c r="B22" s="68" t="s">
        <v>56</v>
      </c>
      <c r="C22" s="64"/>
      <c r="D22" s="101">
        <f t="shared" si="2"/>
        <v>413</v>
      </c>
      <c r="E22" s="95">
        <f t="shared" si="3"/>
        <v>205</v>
      </c>
      <c r="F22" s="95">
        <f t="shared" si="6"/>
        <v>208</v>
      </c>
      <c r="G22" s="95">
        <f t="shared" si="7"/>
        <v>412</v>
      </c>
      <c r="H22" s="95">
        <v>204</v>
      </c>
      <c r="I22" s="95">
        <v>208</v>
      </c>
      <c r="J22" s="95">
        <f t="shared" si="8"/>
        <v>3</v>
      </c>
      <c r="K22" s="95">
        <v>2</v>
      </c>
      <c r="L22" s="95">
        <v>1</v>
      </c>
      <c r="M22" s="95">
        <f t="shared" si="9"/>
        <v>0</v>
      </c>
      <c r="N22" s="102">
        <v>0</v>
      </c>
      <c r="O22" s="102">
        <v>0</v>
      </c>
      <c r="P22" s="102"/>
      <c r="Q22" s="95">
        <f t="shared" si="4"/>
        <v>0</v>
      </c>
      <c r="R22" s="102">
        <v>0</v>
      </c>
      <c r="S22" s="102">
        <v>0</v>
      </c>
      <c r="T22" s="95">
        <f t="shared" si="5"/>
        <v>0</v>
      </c>
      <c r="U22" s="102">
        <v>0</v>
      </c>
      <c r="V22" s="102">
        <v>0</v>
      </c>
      <c r="W22" s="95">
        <f t="shared" si="10"/>
        <v>0</v>
      </c>
      <c r="X22" s="102">
        <v>0</v>
      </c>
      <c r="Y22" s="102">
        <v>0</v>
      </c>
      <c r="Z22" s="95">
        <f t="shared" si="11"/>
        <v>1</v>
      </c>
      <c r="AA22" s="102">
        <v>1</v>
      </c>
      <c r="AB22" s="102">
        <v>0</v>
      </c>
      <c r="AC22" s="95">
        <f t="shared" si="12"/>
        <v>0</v>
      </c>
      <c r="AD22" s="102">
        <v>0</v>
      </c>
      <c r="AE22" s="102">
        <v>0</v>
      </c>
      <c r="AF22" s="95">
        <f t="shared" si="13"/>
        <v>0</v>
      </c>
      <c r="AG22" s="102">
        <v>0</v>
      </c>
      <c r="AH22" s="102">
        <v>0</v>
      </c>
      <c r="AI22" s="43" t="s">
        <v>13</v>
      </c>
    </row>
    <row r="23" spans="1:35" ht="45" customHeight="1">
      <c r="A23" s="27"/>
      <c r="B23" s="68" t="s">
        <v>57</v>
      </c>
      <c r="C23" s="70"/>
      <c r="D23" s="101">
        <f t="shared" si="2"/>
        <v>198</v>
      </c>
      <c r="E23" s="95">
        <f t="shared" si="3"/>
        <v>105</v>
      </c>
      <c r="F23" s="95">
        <f t="shared" si="6"/>
        <v>93</v>
      </c>
      <c r="G23" s="95">
        <f t="shared" si="7"/>
        <v>196</v>
      </c>
      <c r="H23" s="95">
        <v>103</v>
      </c>
      <c r="I23" s="95">
        <v>93</v>
      </c>
      <c r="J23" s="95">
        <f t="shared" si="8"/>
        <v>0</v>
      </c>
      <c r="K23" s="95">
        <v>0</v>
      </c>
      <c r="L23" s="95">
        <v>0</v>
      </c>
      <c r="M23" s="95">
        <f t="shared" si="9"/>
        <v>0</v>
      </c>
      <c r="N23" s="102">
        <v>0</v>
      </c>
      <c r="O23" s="102">
        <v>0</v>
      </c>
      <c r="P23" s="102"/>
      <c r="Q23" s="95">
        <f t="shared" si="4"/>
        <v>0</v>
      </c>
      <c r="R23" s="102">
        <v>0</v>
      </c>
      <c r="S23" s="102">
        <v>0</v>
      </c>
      <c r="T23" s="95">
        <f t="shared" si="5"/>
        <v>0</v>
      </c>
      <c r="U23" s="102">
        <v>0</v>
      </c>
      <c r="V23" s="102">
        <v>0</v>
      </c>
      <c r="W23" s="95">
        <f t="shared" si="10"/>
        <v>0</v>
      </c>
      <c r="X23" s="102">
        <v>0</v>
      </c>
      <c r="Y23" s="102">
        <v>0</v>
      </c>
      <c r="Z23" s="95">
        <f t="shared" si="11"/>
        <v>2</v>
      </c>
      <c r="AA23" s="102">
        <v>2</v>
      </c>
      <c r="AB23" s="102">
        <v>0</v>
      </c>
      <c r="AC23" s="95">
        <f t="shared" si="12"/>
        <v>0</v>
      </c>
      <c r="AD23" s="102">
        <v>0</v>
      </c>
      <c r="AE23" s="102">
        <v>0</v>
      </c>
      <c r="AF23" s="95">
        <f t="shared" si="13"/>
        <v>0</v>
      </c>
      <c r="AG23" s="102">
        <v>0</v>
      </c>
      <c r="AH23" s="102">
        <v>0</v>
      </c>
      <c r="AI23" s="43" t="s">
        <v>14</v>
      </c>
    </row>
    <row r="24" spans="1:35" ht="45" customHeight="1">
      <c r="A24" s="27"/>
      <c r="B24" s="68" t="s">
        <v>58</v>
      </c>
      <c r="C24" s="70"/>
      <c r="D24" s="101">
        <f t="shared" si="2"/>
        <v>204</v>
      </c>
      <c r="E24" s="95">
        <f t="shared" si="3"/>
        <v>109</v>
      </c>
      <c r="F24" s="95">
        <f t="shared" si="6"/>
        <v>95</v>
      </c>
      <c r="G24" s="95">
        <f t="shared" si="7"/>
        <v>203</v>
      </c>
      <c r="H24" s="95">
        <v>108</v>
      </c>
      <c r="I24" s="95">
        <v>95</v>
      </c>
      <c r="J24" s="95">
        <f t="shared" si="8"/>
        <v>2</v>
      </c>
      <c r="K24" s="95">
        <v>2</v>
      </c>
      <c r="L24" s="95">
        <v>0</v>
      </c>
      <c r="M24" s="95">
        <f t="shared" si="9"/>
        <v>0</v>
      </c>
      <c r="N24" s="102">
        <v>0</v>
      </c>
      <c r="O24" s="102">
        <v>0</v>
      </c>
      <c r="P24" s="102"/>
      <c r="Q24" s="95">
        <f t="shared" si="4"/>
        <v>0</v>
      </c>
      <c r="R24" s="102">
        <v>0</v>
      </c>
      <c r="S24" s="102">
        <v>0</v>
      </c>
      <c r="T24" s="95">
        <f t="shared" si="5"/>
        <v>0</v>
      </c>
      <c r="U24" s="102">
        <v>0</v>
      </c>
      <c r="V24" s="102">
        <v>0</v>
      </c>
      <c r="W24" s="95">
        <f t="shared" si="10"/>
        <v>0</v>
      </c>
      <c r="X24" s="102">
        <v>0</v>
      </c>
      <c r="Y24" s="102">
        <v>0</v>
      </c>
      <c r="Z24" s="95">
        <f t="shared" si="11"/>
        <v>1</v>
      </c>
      <c r="AA24" s="102">
        <v>1</v>
      </c>
      <c r="AB24" s="102">
        <v>0</v>
      </c>
      <c r="AC24" s="95">
        <f t="shared" si="12"/>
        <v>0</v>
      </c>
      <c r="AD24" s="102">
        <v>0</v>
      </c>
      <c r="AE24" s="102">
        <v>0</v>
      </c>
      <c r="AF24" s="95">
        <f t="shared" si="13"/>
        <v>0</v>
      </c>
      <c r="AG24" s="102">
        <v>0</v>
      </c>
      <c r="AH24" s="102">
        <v>0</v>
      </c>
      <c r="AI24" s="43" t="s">
        <v>15</v>
      </c>
    </row>
    <row r="25" spans="1:35" ht="45" customHeight="1">
      <c r="A25" s="27"/>
      <c r="B25" s="68" t="s">
        <v>59</v>
      </c>
      <c r="C25" s="69"/>
      <c r="D25" s="101">
        <f t="shared" si="2"/>
        <v>221</v>
      </c>
      <c r="E25" s="95">
        <f t="shared" si="3"/>
        <v>105</v>
      </c>
      <c r="F25" s="95">
        <f t="shared" si="6"/>
        <v>116</v>
      </c>
      <c r="G25" s="95">
        <f t="shared" si="7"/>
        <v>216</v>
      </c>
      <c r="H25" s="95">
        <v>103</v>
      </c>
      <c r="I25" s="95">
        <v>113</v>
      </c>
      <c r="J25" s="95">
        <f t="shared" si="8"/>
        <v>0</v>
      </c>
      <c r="K25" s="95">
        <v>0</v>
      </c>
      <c r="L25" s="95">
        <v>0</v>
      </c>
      <c r="M25" s="95">
        <f t="shared" si="9"/>
        <v>0</v>
      </c>
      <c r="N25" s="102">
        <v>0</v>
      </c>
      <c r="O25" s="102">
        <v>0</v>
      </c>
      <c r="P25" s="102"/>
      <c r="Q25" s="95">
        <f t="shared" si="4"/>
        <v>0</v>
      </c>
      <c r="R25" s="102">
        <v>0</v>
      </c>
      <c r="S25" s="102">
        <v>0</v>
      </c>
      <c r="T25" s="95">
        <f t="shared" si="5"/>
        <v>0</v>
      </c>
      <c r="U25" s="102">
        <v>0</v>
      </c>
      <c r="V25" s="102">
        <v>0</v>
      </c>
      <c r="W25" s="95">
        <f t="shared" si="10"/>
        <v>0</v>
      </c>
      <c r="X25" s="102">
        <v>0</v>
      </c>
      <c r="Y25" s="102">
        <v>0</v>
      </c>
      <c r="Z25" s="95">
        <f t="shared" si="11"/>
        <v>1</v>
      </c>
      <c r="AA25" s="102">
        <v>0</v>
      </c>
      <c r="AB25" s="102">
        <v>1</v>
      </c>
      <c r="AC25" s="95">
        <f t="shared" si="12"/>
        <v>4</v>
      </c>
      <c r="AD25" s="102">
        <v>2</v>
      </c>
      <c r="AE25" s="102">
        <v>2</v>
      </c>
      <c r="AF25" s="95">
        <f t="shared" si="13"/>
        <v>0</v>
      </c>
      <c r="AG25" s="102">
        <v>0</v>
      </c>
      <c r="AH25" s="102">
        <v>0</v>
      </c>
      <c r="AI25" s="43" t="s">
        <v>16</v>
      </c>
    </row>
    <row r="26" spans="1:35" ht="45" customHeight="1">
      <c r="A26" s="77"/>
      <c r="B26" s="68" t="s">
        <v>60</v>
      </c>
      <c r="C26" s="69"/>
      <c r="D26" s="101">
        <f t="shared" si="2"/>
        <v>292</v>
      </c>
      <c r="E26" s="95">
        <f t="shared" si="3"/>
        <v>147</v>
      </c>
      <c r="F26" s="95">
        <f t="shared" si="6"/>
        <v>145</v>
      </c>
      <c r="G26" s="95">
        <f t="shared" si="7"/>
        <v>289</v>
      </c>
      <c r="H26" s="95">
        <v>146</v>
      </c>
      <c r="I26" s="95">
        <v>143</v>
      </c>
      <c r="J26" s="95">
        <f t="shared" si="8"/>
        <v>4</v>
      </c>
      <c r="K26" s="95">
        <v>3</v>
      </c>
      <c r="L26" s="95">
        <v>1</v>
      </c>
      <c r="M26" s="95">
        <f t="shared" si="9"/>
        <v>0</v>
      </c>
      <c r="N26" s="102">
        <v>0</v>
      </c>
      <c r="O26" s="102">
        <v>0</v>
      </c>
      <c r="P26" s="102"/>
      <c r="Q26" s="95">
        <f t="shared" si="4"/>
        <v>0</v>
      </c>
      <c r="R26" s="102">
        <v>0</v>
      </c>
      <c r="S26" s="102">
        <v>0</v>
      </c>
      <c r="T26" s="95">
        <f t="shared" si="5"/>
        <v>0</v>
      </c>
      <c r="U26" s="102">
        <v>0</v>
      </c>
      <c r="V26" s="102">
        <v>0</v>
      </c>
      <c r="W26" s="95">
        <f t="shared" si="10"/>
        <v>0</v>
      </c>
      <c r="X26" s="102">
        <v>0</v>
      </c>
      <c r="Y26" s="102">
        <v>0</v>
      </c>
      <c r="Z26" s="95">
        <f t="shared" si="11"/>
        <v>0</v>
      </c>
      <c r="AA26" s="102">
        <v>0</v>
      </c>
      <c r="AB26" s="102">
        <v>0</v>
      </c>
      <c r="AC26" s="95">
        <f t="shared" si="12"/>
        <v>3</v>
      </c>
      <c r="AD26" s="102">
        <v>1</v>
      </c>
      <c r="AE26" s="102">
        <v>2</v>
      </c>
      <c r="AF26" s="95">
        <f t="shared" si="13"/>
        <v>0</v>
      </c>
      <c r="AG26" s="102">
        <v>0</v>
      </c>
      <c r="AH26" s="102">
        <v>0</v>
      </c>
      <c r="AI26" s="43" t="s">
        <v>17</v>
      </c>
    </row>
    <row r="27" spans="1:35" ht="45" customHeight="1">
      <c r="A27" s="77"/>
      <c r="B27" s="68" t="s">
        <v>61</v>
      </c>
      <c r="C27" s="69"/>
      <c r="D27" s="101">
        <f t="shared" si="2"/>
        <v>599</v>
      </c>
      <c r="E27" s="95">
        <f t="shared" si="3"/>
        <v>301</v>
      </c>
      <c r="F27" s="95">
        <f t="shared" si="6"/>
        <v>298</v>
      </c>
      <c r="G27" s="95">
        <f t="shared" si="7"/>
        <v>591</v>
      </c>
      <c r="H27" s="95">
        <v>299</v>
      </c>
      <c r="I27" s="95">
        <v>292</v>
      </c>
      <c r="J27" s="95">
        <f t="shared" si="8"/>
        <v>4</v>
      </c>
      <c r="K27" s="95">
        <v>4</v>
      </c>
      <c r="L27" s="95">
        <v>0</v>
      </c>
      <c r="M27" s="95">
        <f t="shared" si="9"/>
        <v>0</v>
      </c>
      <c r="N27" s="102">
        <v>0</v>
      </c>
      <c r="O27" s="102">
        <v>0</v>
      </c>
      <c r="P27" s="102"/>
      <c r="Q27" s="95">
        <f t="shared" si="4"/>
        <v>0</v>
      </c>
      <c r="R27" s="102">
        <v>0</v>
      </c>
      <c r="S27" s="102">
        <v>0</v>
      </c>
      <c r="T27" s="95">
        <f t="shared" si="5"/>
        <v>0</v>
      </c>
      <c r="U27" s="102">
        <v>0</v>
      </c>
      <c r="V27" s="102">
        <v>0</v>
      </c>
      <c r="W27" s="95">
        <f t="shared" si="10"/>
        <v>0</v>
      </c>
      <c r="X27" s="102">
        <v>0</v>
      </c>
      <c r="Y27" s="102">
        <v>0</v>
      </c>
      <c r="Z27" s="95">
        <f t="shared" si="11"/>
        <v>1</v>
      </c>
      <c r="AA27" s="102">
        <v>1</v>
      </c>
      <c r="AB27" s="102">
        <v>0</v>
      </c>
      <c r="AC27" s="95">
        <f t="shared" si="12"/>
        <v>7</v>
      </c>
      <c r="AD27" s="102">
        <v>1</v>
      </c>
      <c r="AE27" s="102">
        <v>6</v>
      </c>
      <c r="AF27" s="95">
        <f t="shared" si="13"/>
        <v>0</v>
      </c>
      <c r="AG27" s="102">
        <v>0</v>
      </c>
      <c r="AH27" s="102">
        <v>0</v>
      </c>
      <c r="AI27" s="43" t="s">
        <v>18</v>
      </c>
    </row>
    <row r="28" spans="1:35" ht="45" customHeight="1">
      <c r="A28" s="77"/>
      <c r="B28" s="68" t="s">
        <v>62</v>
      </c>
      <c r="C28" s="69"/>
      <c r="D28" s="101">
        <f t="shared" si="2"/>
        <v>366</v>
      </c>
      <c r="E28" s="95">
        <f t="shared" si="3"/>
        <v>194</v>
      </c>
      <c r="F28" s="95">
        <f t="shared" si="6"/>
        <v>172</v>
      </c>
      <c r="G28" s="95">
        <f t="shared" si="7"/>
        <v>362</v>
      </c>
      <c r="H28" s="95">
        <v>192</v>
      </c>
      <c r="I28" s="95">
        <v>170</v>
      </c>
      <c r="J28" s="95">
        <f>SUM(K28:L28)</f>
        <v>2</v>
      </c>
      <c r="K28" s="95">
        <v>2</v>
      </c>
      <c r="L28" s="95">
        <v>0</v>
      </c>
      <c r="M28" s="95">
        <f t="shared" si="9"/>
        <v>0</v>
      </c>
      <c r="N28" s="102">
        <v>0</v>
      </c>
      <c r="O28" s="102">
        <v>0</v>
      </c>
      <c r="P28" s="102"/>
      <c r="Q28" s="95">
        <f t="shared" si="4"/>
        <v>0</v>
      </c>
      <c r="R28" s="102">
        <v>0</v>
      </c>
      <c r="S28" s="102">
        <v>0</v>
      </c>
      <c r="T28" s="95">
        <f t="shared" si="5"/>
        <v>0</v>
      </c>
      <c r="U28" s="102">
        <v>0</v>
      </c>
      <c r="V28" s="102">
        <v>0</v>
      </c>
      <c r="W28" s="95">
        <f t="shared" si="10"/>
        <v>1</v>
      </c>
      <c r="X28" s="102">
        <v>1</v>
      </c>
      <c r="Y28" s="102">
        <v>0</v>
      </c>
      <c r="Z28" s="95">
        <f t="shared" si="11"/>
        <v>1</v>
      </c>
      <c r="AA28" s="102">
        <v>0</v>
      </c>
      <c r="AB28" s="102">
        <v>1</v>
      </c>
      <c r="AC28" s="95">
        <f t="shared" si="12"/>
        <v>2</v>
      </c>
      <c r="AD28" s="102">
        <v>1</v>
      </c>
      <c r="AE28" s="102">
        <v>1</v>
      </c>
      <c r="AF28" s="95">
        <f t="shared" si="13"/>
        <v>0</v>
      </c>
      <c r="AG28" s="102">
        <v>0</v>
      </c>
      <c r="AH28" s="102">
        <v>0</v>
      </c>
      <c r="AI28" s="43" t="s">
        <v>40</v>
      </c>
    </row>
    <row r="29" spans="1:36" ht="45" customHeight="1">
      <c r="A29" s="77"/>
      <c r="B29" s="68" t="s">
        <v>63</v>
      </c>
      <c r="C29" s="69"/>
      <c r="D29" s="101">
        <f t="shared" si="2"/>
        <v>305</v>
      </c>
      <c r="E29" s="95">
        <f t="shared" si="3"/>
        <v>161</v>
      </c>
      <c r="F29" s="95">
        <f t="shared" si="6"/>
        <v>144</v>
      </c>
      <c r="G29" s="95">
        <f t="shared" si="7"/>
        <v>302</v>
      </c>
      <c r="H29" s="95">
        <v>159</v>
      </c>
      <c r="I29" s="95">
        <v>143</v>
      </c>
      <c r="J29" s="95">
        <f>SUM(K29:L29)</f>
        <v>2</v>
      </c>
      <c r="K29" s="95">
        <v>2</v>
      </c>
      <c r="L29" s="95">
        <v>0</v>
      </c>
      <c r="M29" s="95">
        <f t="shared" si="9"/>
        <v>0</v>
      </c>
      <c r="N29" s="102">
        <v>0</v>
      </c>
      <c r="O29" s="102">
        <v>0</v>
      </c>
      <c r="P29" s="102"/>
      <c r="Q29" s="95">
        <f t="shared" si="4"/>
        <v>0</v>
      </c>
      <c r="R29" s="102">
        <v>0</v>
      </c>
      <c r="S29" s="102">
        <v>0</v>
      </c>
      <c r="T29" s="95">
        <f t="shared" si="5"/>
        <v>0</v>
      </c>
      <c r="U29" s="102">
        <v>0</v>
      </c>
      <c r="V29" s="102">
        <v>0</v>
      </c>
      <c r="W29" s="95">
        <f t="shared" si="10"/>
        <v>0</v>
      </c>
      <c r="X29" s="102">
        <v>0</v>
      </c>
      <c r="Y29" s="102">
        <v>0</v>
      </c>
      <c r="Z29" s="95">
        <f t="shared" si="11"/>
        <v>1</v>
      </c>
      <c r="AA29" s="102">
        <v>0</v>
      </c>
      <c r="AB29" s="102">
        <v>1</v>
      </c>
      <c r="AC29" s="95">
        <f t="shared" si="12"/>
        <v>2</v>
      </c>
      <c r="AD29" s="102">
        <v>2</v>
      </c>
      <c r="AE29" s="102">
        <v>0</v>
      </c>
      <c r="AF29" s="95">
        <f t="shared" si="13"/>
        <v>0</v>
      </c>
      <c r="AG29" s="102">
        <v>0</v>
      </c>
      <c r="AH29" s="102">
        <v>0</v>
      </c>
      <c r="AI29" s="43" t="s">
        <v>41</v>
      </c>
      <c r="AJ29" s="5"/>
    </row>
    <row r="30" spans="1:36" ht="45" customHeight="1">
      <c r="A30" s="77"/>
      <c r="B30" s="68" t="s">
        <v>64</v>
      </c>
      <c r="C30" s="69"/>
      <c r="D30" s="101">
        <f t="shared" si="2"/>
        <v>299</v>
      </c>
      <c r="E30" s="95">
        <f t="shared" si="3"/>
        <v>173</v>
      </c>
      <c r="F30" s="95">
        <f t="shared" si="6"/>
        <v>126</v>
      </c>
      <c r="G30" s="95">
        <f t="shared" si="7"/>
        <v>298</v>
      </c>
      <c r="H30" s="95">
        <v>172</v>
      </c>
      <c r="I30" s="95">
        <v>126</v>
      </c>
      <c r="J30" s="95">
        <f>SUM(K30:L30)</f>
        <v>2</v>
      </c>
      <c r="K30" s="95">
        <v>1</v>
      </c>
      <c r="L30" s="95">
        <v>1</v>
      </c>
      <c r="M30" s="95">
        <f t="shared" si="9"/>
        <v>1</v>
      </c>
      <c r="N30" s="102">
        <v>1</v>
      </c>
      <c r="O30" s="102">
        <v>0</v>
      </c>
      <c r="P30" s="102"/>
      <c r="Q30" s="95">
        <f t="shared" si="4"/>
        <v>0</v>
      </c>
      <c r="R30" s="102">
        <v>0</v>
      </c>
      <c r="S30" s="102">
        <v>0</v>
      </c>
      <c r="T30" s="95">
        <f t="shared" si="5"/>
        <v>0</v>
      </c>
      <c r="U30" s="102">
        <v>0</v>
      </c>
      <c r="V30" s="102">
        <v>0</v>
      </c>
      <c r="W30" s="95">
        <f t="shared" si="10"/>
        <v>0</v>
      </c>
      <c r="X30" s="102">
        <v>0</v>
      </c>
      <c r="Y30" s="102">
        <v>0</v>
      </c>
      <c r="Z30" s="95">
        <f t="shared" si="11"/>
        <v>0</v>
      </c>
      <c r="AA30" s="102">
        <v>0</v>
      </c>
      <c r="AB30" s="102">
        <v>0</v>
      </c>
      <c r="AC30" s="95">
        <f t="shared" si="12"/>
        <v>0</v>
      </c>
      <c r="AD30" s="102">
        <v>0</v>
      </c>
      <c r="AE30" s="102">
        <v>0</v>
      </c>
      <c r="AF30" s="95">
        <f t="shared" si="13"/>
        <v>0</v>
      </c>
      <c r="AG30" s="102">
        <v>0</v>
      </c>
      <c r="AH30" s="102">
        <v>0</v>
      </c>
      <c r="AI30" s="43" t="s">
        <v>42</v>
      </c>
      <c r="AJ30" s="5"/>
    </row>
    <row r="31" spans="1:36" ht="22.5" customHeight="1">
      <c r="A31" s="77"/>
      <c r="B31" s="68"/>
      <c r="C31" s="69"/>
      <c r="D31" s="101"/>
      <c r="E31" s="95"/>
      <c r="F31" s="95"/>
      <c r="G31" s="95"/>
      <c r="H31" s="95"/>
      <c r="I31" s="95"/>
      <c r="J31" s="95"/>
      <c r="K31" s="95"/>
      <c r="L31" s="95"/>
      <c r="M31" s="95"/>
      <c r="N31" s="102"/>
      <c r="O31" s="102"/>
      <c r="P31" s="102"/>
      <c r="Q31" s="95"/>
      <c r="R31" s="102"/>
      <c r="S31" s="102"/>
      <c r="T31" s="95"/>
      <c r="U31" s="102"/>
      <c r="V31" s="102"/>
      <c r="W31" s="95"/>
      <c r="X31" s="102"/>
      <c r="Y31" s="102"/>
      <c r="Z31" s="95"/>
      <c r="AA31" s="102"/>
      <c r="AB31" s="102"/>
      <c r="AC31" s="95"/>
      <c r="AD31" s="102"/>
      <c r="AE31" s="102"/>
      <c r="AF31" s="95"/>
      <c r="AG31" s="102"/>
      <c r="AH31" s="102"/>
      <c r="AI31" s="43"/>
      <c r="AJ31" s="5"/>
    </row>
    <row r="32" spans="1:35" ht="45" customHeight="1">
      <c r="A32" s="23"/>
      <c r="B32" s="66" t="s">
        <v>65</v>
      </c>
      <c r="C32" s="24"/>
      <c r="D32" s="101">
        <f>SUM(E32:F32)</f>
        <v>25</v>
      </c>
      <c r="E32" s="95">
        <f aca="true" t="shared" si="14" ref="E32:F35">H32+N32+R32+U32+X32+AA32+AD32+AG32</f>
        <v>9</v>
      </c>
      <c r="F32" s="95">
        <f t="shared" si="14"/>
        <v>16</v>
      </c>
      <c r="G32" s="95">
        <f>SUM(H32:I32)</f>
        <v>25</v>
      </c>
      <c r="H32" s="95">
        <v>9</v>
      </c>
      <c r="I32" s="95">
        <v>16</v>
      </c>
      <c r="J32" s="95">
        <f>SUM(K32:L32)</f>
        <v>0</v>
      </c>
      <c r="K32" s="95">
        <v>0</v>
      </c>
      <c r="L32" s="95">
        <v>0</v>
      </c>
      <c r="M32" s="95">
        <f>SUM(N32:O32)</f>
        <v>0</v>
      </c>
      <c r="N32" s="102">
        <v>0</v>
      </c>
      <c r="O32" s="102">
        <v>0</v>
      </c>
      <c r="P32" s="102"/>
      <c r="Q32" s="95">
        <f t="shared" si="4"/>
        <v>0</v>
      </c>
      <c r="R32" s="102">
        <v>0</v>
      </c>
      <c r="S32" s="102">
        <v>0</v>
      </c>
      <c r="T32" s="95">
        <f t="shared" si="5"/>
        <v>0</v>
      </c>
      <c r="U32" s="102">
        <v>0</v>
      </c>
      <c r="V32" s="102">
        <v>0</v>
      </c>
      <c r="W32" s="95">
        <f>SUM(X32:Y32)</f>
        <v>0</v>
      </c>
      <c r="X32" s="102">
        <v>0</v>
      </c>
      <c r="Y32" s="102">
        <v>0</v>
      </c>
      <c r="Z32" s="95">
        <f>SUM(AA32:AB32)</f>
        <v>0</v>
      </c>
      <c r="AA32" s="102">
        <v>0</v>
      </c>
      <c r="AB32" s="102">
        <v>0</v>
      </c>
      <c r="AC32" s="95">
        <f>SUM(AD32:AE32)</f>
        <v>0</v>
      </c>
      <c r="AD32" s="102">
        <v>0</v>
      </c>
      <c r="AE32" s="102">
        <v>0</v>
      </c>
      <c r="AF32" s="95">
        <f>SUM(AG32:AH32)</f>
        <v>0</v>
      </c>
      <c r="AG32" s="102">
        <v>0</v>
      </c>
      <c r="AH32" s="102">
        <v>0</v>
      </c>
      <c r="AI32" s="80" t="s">
        <v>20</v>
      </c>
    </row>
    <row r="33" spans="1:35" ht="45" customHeight="1">
      <c r="A33" s="25"/>
      <c r="B33" s="68" t="s">
        <v>66</v>
      </c>
      <c r="C33" s="71"/>
      <c r="D33" s="101">
        <f>SUM(E33:F33)</f>
        <v>284</v>
      </c>
      <c r="E33" s="95">
        <f t="shared" si="14"/>
        <v>153</v>
      </c>
      <c r="F33" s="95">
        <f t="shared" si="14"/>
        <v>131</v>
      </c>
      <c r="G33" s="95">
        <f>SUM(H33:I33)</f>
        <v>282</v>
      </c>
      <c r="H33" s="95">
        <v>153</v>
      </c>
      <c r="I33" s="95">
        <v>129</v>
      </c>
      <c r="J33" s="95">
        <f>SUM(K33:L33)</f>
        <v>1</v>
      </c>
      <c r="K33" s="95">
        <v>0</v>
      </c>
      <c r="L33" s="95">
        <v>1</v>
      </c>
      <c r="M33" s="95">
        <f>SUM(N33:O33)</f>
        <v>0</v>
      </c>
      <c r="N33" s="102">
        <v>0</v>
      </c>
      <c r="O33" s="102">
        <v>0</v>
      </c>
      <c r="P33" s="102"/>
      <c r="Q33" s="95">
        <f t="shared" si="4"/>
        <v>0</v>
      </c>
      <c r="R33" s="102">
        <v>0</v>
      </c>
      <c r="S33" s="102">
        <v>0</v>
      </c>
      <c r="T33" s="95">
        <f t="shared" si="5"/>
        <v>0</v>
      </c>
      <c r="U33" s="102">
        <v>0</v>
      </c>
      <c r="V33" s="102">
        <v>0</v>
      </c>
      <c r="W33" s="95">
        <f>SUM(X33:Y33)</f>
        <v>0</v>
      </c>
      <c r="X33" s="102">
        <v>0</v>
      </c>
      <c r="Y33" s="102">
        <v>0</v>
      </c>
      <c r="Z33" s="95">
        <f>SUM(AA33:AB33)</f>
        <v>1</v>
      </c>
      <c r="AA33" s="102">
        <v>0</v>
      </c>
      <c r="AB33" s="102">
        <v>1</v>
      </c>
      <c r="AC33" s="95">
        <f>SUM(AD33:AE33)</f>
        <v>1</v>
      </c>
      <c r="AD33" s="102">
        <v>0</v>
      </c>
      <c r="AE33" s="102">
        <v>1</v>
      </c>
      <c r="AF33" s="95">
        <f>SUM(AG33:AH33)</f>
        <v>0</v>
      </c>
      <c r="AG33" s="102">
        <v>0</v>
      </c>
      <c r="AH33" s="102">
        <v>0</v>
      </c>
      <c r="AI33" s="43" t="s">
        <v>21</v>
      </c>
    </row>
    <row r="34" spans="1:35" ht="45" customHeight="1">
      <c r="A34" s="25"/>
      <c r="B34" s="68" t="s">
        <v>67</v>
      </c>
      <c r="C34" s="71"/>
      <c r="D34" s="101">
        <f>SUM(E34:F34)</f>
        <v>118</v>
      </c>
      <c r="E34" s="95">
        <f t="shared" si="14"/>
        <v>61</v>
      </c>
      <c r="F34" s="95">
        <f t="shared" si="14"/>
        <v>57</v>
      </c>
      <c r="G34" s="95">
        <f>SUM(H34:I34)</f>
        <v>117</v>
      </c>
      <c r="H34" s="95">
        <v>60</v>
      </c>
      <c r="I34" s="95">
        <v>57</v>
      </c>
      <c r="J34" s="95">
        <f>SUM(K34:L34)</f>
        <v>1</v>
      </c>
      <c r="K34" s="95">
        <v>1</v>
      </c>
      <c r="L34" s="95">
        <v>0</v>
      </c>
      <c r="M34" s="95">
        <f>SUM(N34:O34)</f>
        <v>0</v>
      </c>
      <c r="N34" s="102">
        <v>0</v>
      </c>
      <c r="O34" s="102">
        <v>0</v>
      </c>
      <c r="P34" s="102"/>
      <c r="Q34" s="95">
        <f t="shared" si="4"/>
        <v>0</v>
      </c>
      <c r="R34" s="102">
        <v>0</v>
      </c>
      <c r="S34" s="102">
        <v>0</v>
      </c>
      <c r="T34" s="95">
        <f t="shared" si="5"/>
        <v>0</v>
      </c>
      <c r="U34" s="102">
        <v>0</v>
      </c>
      <c r="V34" s="102">
        <v>0</v>
      </c>
      <c r="W34" s="95">
        <f>SUM(X34:Y34)</f>
        <v>0</v>
      </c>
      <c r="X34" s="102">
        <v>0</v>
      </c>
      <c r="Y34" s="102">
        <v>0</v>
      </c>
      <c r="Z34" s="95">
        <f>SUM(AA34:AB34)</f>
        <v>0</v>
      </c>
      <c r="AA34" s="102">
        <v>0</v>
      </c>
      <c r="AB34" s="102">
        <v>0</v>
      </c>
      <c r="AC34" s="95">
        <f>SUM(AD34:AE34)</f>
        <v>1</v>
      </c>
      <c r="AD34" s="102">
        <v>1</v>
      </c>
      <c r="AE34" s="102">
        <v>0</v>
      </c>
      <c r="AF34" s="95">
        <f>SUM(AG34:AH34)</f>
        <v>0</v>
      </c>
      <c r="AG34" s="102">
        <v>0</v>
      </c>
      <c r="AH34" s="102">
        <v>0</v>
      </c>
      <c r="AI34" s="43" t="s">
        <v>22</v>
      </c>
    </row>
    <row r="35" spans="1:35" ht="45" customHeight="1">
      <c r="A35" s="30"/>
      <c r="B35" s="72" t="s">
        <v>68</v>
      </c>
      <c r="C35" s="73"/>
      <c r="D35" s="98">
        <f>SUM(E35:F35)</f>
        <v>183</v>
      </c>
      <c r="E35" s="99">
        <f t="shared" si="14"/>
        <v>99</v>
      </c>
      <c r="F35" s="99">
        <f t="shared" si="14"/>
        <v>84</v>
      </c>
      <c r="G35" s="99">
        <f>SUM(H35:I35)</f>
        <v>181</v>
      </c>
      <c r="H35" s="99">
        <v>98</v>
      </c>
      <c r="I35" s="99">
        <v>83</v>
      </c>
      <c r="J35" s="99">
        <f>SUM(K35:L35)</f>
        <v>1</v>
      </c>
      <c r="K35" s="99">
        <v>0</v>
      </c>
      <c r="L35" s="99">
        <v>1</v>
      </c>
      <c r="M35" s="99">
        <f>SUM(N35:O35)</f>
        <v>0</v>
      </c>
      <c r="N35" s="104">
        <v>0</v>
      </c>
      <c r="O35" s="104">
        <v>0</v>
      </c>
      <c r="P35" s="102"/>
      <c r="Q35" s="99">
        <f t="shared" si="4"/>
        <v>0</v>
      </c>
      <c r="R35" s="104">
        <v>0</v>
      </c>
      <c r="S35" s="104">
        <v>0</v>
      </c>
      <c r="T35" s="99">
        <f t="shared" si="5"/>
        <v>0</v>
      </c>
      <c r="U35" s="104">
        <v>0</v>
      </c>
      <c r="V35" s="104">
        <v>0</v>
      </c>
      <c r="W35" s="99">
        <f>SUM(X35:Y35)</f>
        <v>0</v>
      </c>
      <c r="X35" s="104">
        <v>0</v>
      </c>
      <c r="Y35" s="104">
        <v>0</v>
      </c>
      <c r="Z35" s="99">
        <f>SUM(AA35:AB35)</f>
        <v>0</v>
      </c>
      <c r="AA35" s="104">
        <v>0</v>
      </c>
      <c r="AB35" s="104">
        <v>0</v>
      </c>
      <c r="AC35" s="99">
        <f>SUM(AD35:AE35)</f>
        <v>2</v>
      </c>
      <c r="AD35" s="104">
        <v>1</v>
      </c>
      <c r="AE35" s="104">
        <v>1</v>
      </c>
      <c r="AF35" s="99">
        <f>SUM(AG35:AH35)</f>
        <v>0</v>
      </c>
      <c r="AG35" s="104">
        <v>0</v>
      </c>
      <c r="AH35" s="104">
        <v>0</v>
      </c>
      <c r="AI35" s="81" t="s">
        <v>23</v>
      </c>
    </row>
    <row r="36" ht="27.75" customHeight="1">
      <c r="C36" s="1" t="s">
        <v>30</v>
      </c>
    </row>
    <row r="37" ht="27.75" customHeight="1">
      <c r="C37" s="1" t="s">
        <v>30</v>
      </c>
    </row>
  </sheetData>
  <sheetProtection/>
  <mergeCells count="17">
    <mergeCell ref="W4:Y4"/>
    <mergeCell ref="A5:C5"/>
    <mergeCell ref="M4:O4"/>
    <mergeCell ref="G3:I4"/>
    <mergeCell ref="AC3:AE4"/>
    <mergeCell ref="AF3:AH4"/>
    <mergeCell ref="T4:V4"/>
    <mergeCell ref="A9:C9"/>
    <mergeCell ref="A11:C11"/>
    <mergeCell ref="Z3:AB4"/>
    <mergeCell ref="Q4:S4"/>
    <mergeCell ref="D3:F3"/>
    <mergeCell ref="J3:L3"/>
    <mergeCell ref="J4:L4"/>
    <mergeCell ref="M3:O3"/>
    <mergeCell ref="Q3:V3"/>
    <mergeCell ref="W3:Y3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5" r:id="rId1"/>
  <ignoredErrors>
    <ignoredError sqref="E14:F14 T11 M14 T14 W14 Z14 AC14 AF14 J14" formula="1"/>
    <ignoredError sqref="D9 G9 J9 Q9 T9 W9 Z9 AC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9" customWidth="1"/>
    <col min="2" max="2" width="13.83203125" style="9" customWidth="1"/>
    <col min="3" max="3" width="1.66015625" style="9" customWidth="1"/>
    <col min="4" max="9" width="8.16015625" style="9" customWidth="1"/>
    <col min="10" max="22" width="6.41015625" style="9" customWidth="1"/>
    <col min="23" max="28" width="9.66015625" style="9" customWidth="1"/>
    <col min="29" max="31" width="10.66015625" style="9" customWidth="1"/>
    <col min="32" max="32" width="8.33203125" style="9" customWidth="1"/>
    <col min="33" max="16384" width="8.83203125" style="9" customWidth="1"/>
  </cols>
  <sheetData>
    <row r="1" s="21" customFormat="1" ht="31.5" customHeight="1">
      <c r="B1" s="21" t="s">
        <v>73</v>
      </c>
    </row>
    <row r="2" spans="2:32" ht="31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0</v>
      </c>
      <c r="Z2" s="11"/>
      <c r="AA2" s="11"/>
      <c r="AB2" s="11"/>
      <c r="AC2" s="11"/>
      <c r="AD2" s="11"/>
      <c r="AE2" s="11"/>
      <c r="AF2" s="11"/>
    </row>
    <row r="3" spans="1:32" ht="31.5" customHeight="1">
      <c r="A3" s="126" t="s">
        <v>3</v>
      </c>
      <c r="B3" s="126"/>
      <c r="C3" s="144"/>
      <c r="D3" s="126" t="s">
        <v>84</v>
      </c>
      <c r="E3" s="126"/>
      <c r="F3" s="144"/>
      <c r="G3" s="125" t="s">
        <v>85</v>
      </c>
      <c r="H3" s="126"/>
      <c r="I3" s="127"/>
      <c r="J3" s="147" t="s">
        <v>86</v>
      </c>
      <c r="K3" s="136"/>
      <c r="L3" s="148"/>
      <c r="M3" s="147" t="s">
        <v>87</v>
      </c>
      <c r="N3" s="136"/>
      <c r="O3" s="148"/>
      <c r="P3" s="147" t="s">
        <v>88</v>
      </c>
      <c r="Q3" s="136"/>
      <c r="R3" s="137"/>
      <c r="S3" s="82"/>
      <c r="T3" s="136" t="s">
        <v>89</v>
      </c>
      <c r="U3" s="136"/>
      <c r="V3" s="137"/>
      <c r="W3" s="126" t="s">
        <v>90</v>
      </c>
      <c r="X3" s="126"/>
      <c r="Y3" s="126"/>
      <c r="Z3" s="83" t="s">
        <v>24</v>
      </c>
      <c r="AA3" s="84"/>
      <c r="AB3" s="85"/>
      <c r="AC3" s="85"/>
      <c r="AD3" s="85"/>
      <c r="AE3" s="85"/>
      <c r="AF3" s="78"/>
    </row>
    <row r="4" spans="1:32" ht="31.5" customHeight="1">
      <c r="A4" s="141"/>
      <c r="B4" s="141"/>
      <c r="C4" s="153"/>
      <c r="D4" s="134"/>
      <c r="E4" s="134"/>
      <c r="F4" s="146"/>
      <c r="G4" s="133"/>
      <c r="H4" s="134"/>
      <c r="I4" s="156"/>
      <c r="J4" s="149" t="s">
        <v>91</v>
      </c>
      <c r="K4" s="150"/>
      <c r="L4" s="151"/>
      <c r="M4" s="149" t="s">
        <v>91</v>
      </c>
      <c r="N4" s="150"/>
      <c r="O4" s="151"/>
      <c r="P4" s="149" t="s">
        <v>91</v>
      </c>
      <c r="Q4" s="150"/>
      <c r="R4" s="155"/>
      <c r="S4" s="82"/>
      <c r="T4" s="150" t="s">
        <v>91</v>
      </c>
      <c r="U4" s="150"/>
      <c r="V4" s="155"/>
      <c r="W4" s="134"/>
      <c r="X4" s="134"/>
      <c r="Y4" s="134"/>
      <c r="Z4" s="28" t="s">
        <v>25</v>
      </c>
      <c r="AA4" s="29"/>
      <c r="AB4" s="29"/>
      <c r="AC4" s="28" t="s">
        <v>26</v>
      </c>
      <c r="AD4" s="29"/>
      <c r="AE4" s="29"/>
      <c r="AF4" s="43" t="s">
        <v>2</v>
      </c>
    </row>
    <row r="5" spans="1:32" ht="31.5" customHeight="1">
      <c r="A5" s="141"/>
      <c r="B5" s="141"/>
      <c r="C5" s="153"/>
      <c r="D5" s="2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6"/>
      <c r="Q5" s="26"/>
      <c r="R5" s="86"/>
      <c r="S5" s="26"/>
      <c r="T5" s="27"/>
      <c r="U5" s="32"/>
      <c r="V5" s="86"/>
      <c r="W5" s="27"/>
      <c r="X5" s="32"/>
      <c r="Y5" s="32"/>
      <c r="Z5" s="32"/>
      <c r="AA5" s="32"/>
      <c r="AB5" s="32"/>
      <c r="AC5" s="32"/>
      <c r="AD5" s="32"/>
      <c r="AE5" s="32"/>
      <c r="AF5" s="32"/>
    </row>
    <row r="6" spans="1:32" ht="31.5" customHeight="1">
      <c r="A6" s="141"/>
      <c r="B6" s="141"/>
      <c r="C6" s="153"/>
      <c r="D6" s="25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  <c r="M6" s="43" t="s">
        <v>4</v>
      </c>
      <c r="N6" s="43" t="s">
        <v>5</v>
      </c>
      <c r="O6" s="43" t="s">
        <v>6</v>
      </c>
      <c r="P6" s="31" t="s">
        <v>4</v>
      </c>
      <c r="Q6" s="31" t="s">
        <v>5</v>
      </c>
      <c r="R6" s="87" t="s">
        <v>6</v>
      </c>
      <c r="S6" s="25"/>
      <c r="T6" s="25" t="s">
        <v>4</v>
      </c>
      <c r="U6" s="31" t="s">
        <v>5</v>
      </c>
      <c r="V6" s="87" t="s">
        <v>6</v>
      </c>
      <c r="W6" s="25" t="s">
        <v>4</v>
      </c>
      <c r="X6" s="43" t="s">
        <v>5</v>
      </c>
      <c r="Y6" s="43" t="s">
        <v>6</v>
      </c>
      <c r="Z6" s="43" t="s">
        <v>4</v>
      </c>
      <c r="AA6" s="43" t="s">
        <v>5</v>
      </c>
      <c r="AB6" s="43" t="s">
        <v>6</v>
      </c>
      <c r="AC6" s="43" t="s">
        <v>4</v>
      </c>
      <c r="AD6" s="43" t="s">
        <v>5</v>
      </c>
      <c r="AE6" s="43" t="s">
        <v>6</v>
      </c>
      <c r="AF6" s="43" t="s">
        <v>7</v>
      </c>
    </row>
    <row r="7" spans="1:32" ht="31.5" customHeight="1">
      <c r="A7" s="129"/>
      <c r="B7" s="129"/>
      <c r="C7" s="154"/>
      <c r="D7" s="8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8"/>
      <c r="Q7" s="89"/>
      <c r="R7" s="90"/>
      <c r="S7" s="27"/>
      <c r="T7" s="55"/>
      <c r="U7" s="91"/>
      <c r="V7" s="92"/>
      <c r="W7" s="88"/>
      <c r="X7" s="52"/>
      <c r="Y7" s="52"/>
      <c r="Z7" s="52"/>
      <c r="AA7" s="52"/>
      <c r="AB7" s="52"/>
      <c r="AC7" s="52"/>
      <c r="AD7" s="52"/>
      <c r="AE7" s="52"/>
      <c r="AF7" s="52"/>
    </row>
    <row r="8" spans="1:32" ht="31.5" customHeight="1">
      <c r="A8" s="22"/>
      <c r="B8" s="22"/>
      <c r="C8" s="6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32"/>
    </row>
    <row r="9" spans="1:32" ht="39" customHeight="1">
      <c r="A9" s="123" t="s">
        <v>118</v>
      </c>
      <c r="B9" s="123"/>
      <c r="C9" s="124"/>
      <c r="D9" s="94">
        <f>SUM(E9:F9)</f>
        <v>68</v>
      </c>
      <c r="E9" s="95">
        <f>H9+K9+N9+Q9+U9</f>
        <v>51</v>
      </c>
      <c r="F9" s="95">
        <f>I9+L9+O9+R9+V9</f>
        <v>17</v>
      </c>
      <c r="G9" s="95">
        <f>SUM(H9:I9)</f>
        <v>59</v>
      </c>
      <c r="H9" s="95">
        <v>42</v>
      </c>
      <c r="I9" s="95">
        <v>17</v>
      </c>
      <c r="J9" s="95">
        <f>SUM(K9:L9)</f>
        <v>9</v>
      </c>
      <c r="K9" s="95">
        <v>9</v>
      </c>
      <c r="L9" s="95">
        <v>0</v>
      </c>
      <c r="M9" s="95">
        <f>SUM(N9:O9)</f>
        <v>0</v>
      </c>
      <c r="N9" s="95">
        <v>0</v>
      </c>
      <c r="O9" s="95">
        <v>0</v>
      </c>
      <c r="P9" s="95">
        <f>SUM(Q9:R9)</f>
        <v>0</v>
      </c>
      <c r="Q9" s="95">
        <v>0</v>
      </c>
      <c r="R9" s="95">
        <v>0</v>
      </c>
      <c r="S9" s="95"/>
      <c r="T9" s="95">
        <f>SUM(U9:V9)</f>
        <v>0</v>
      </c>
      <c r="U9" s="95">
        <v>0</v>
      </c>
      <c r="V9" s="95">
        <v>0</v>
      </c>
      <c r="W9" s="96">
        <f>IF('第36表'!D9=0,REPT(" ",3)&amp;"-",ROUND(D9/'第36表'!D9*100,1))</f>
        <v>0.6</v>
      </c>
      <c r="X9" s="96">
        <f>IF('第36表'!E9=0,REPT(" ",3)&amp;"-",ROUND(E9/'第36表'!E9*100,1))</f>
        <v>0.9</v>
      </c>
      <c r="Y9" s="96">
        <f>IF('第36表'!F9=0,REPT(" ",3)&amp;"-",ROUND(F9/'第36表'!F9*100,1))</f>
        <v>0.3</v>
      </c>
      <c r="Z9" s="95">
        <f>SUM(AA9:AB9)</f>
        <v>63</v>
      </c>
      <c r="AA9" s="95">
        <v>47</v>
      </c>
      <c r="AB9" s="95">
        <v>16</v>
      </c>
      <c r="AC9" s="96">
        <f>IF(D9=0,REPT(" ",4)&amp;"-",ROUND(Z9/D9*100,1))</f>
        <v>92.6</v>
      </c>
      <c r="AD9" s="96">
        <f>IF(E9=0,REPT(" ",4)&amp;"-",ROUND(AA9/E9*100,1))</f>
        <v>92.2</v>
      </c>
      <c r="AE9" s="96">
        <f>IF(F9=0,REPT(" ",4)&amp;"-",ROUND(AB9/F9*100,1))</f>
        <v>94.1</v>
      </c>
      <c r="AF9" s="79" t="s">
        <v>120</v>
      </c>
    </row>
    <row r="10" spans="1:32" ht="22.5" customHeight="1">
      <c r="A10" s="27"/>
      <c r="B10" s="27"/>
      <c r="C10" s="6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6"/>
      <c r="X10" s="96"/>
      <c r="Y10" s="96"/>
      <c r="Z10" s="95"/>
      <c r="AA10" s="95"/>
      <c r="AB10" s="95"/>
      <c r="AC10" s="96"/>
      <c r="AD10" s="96"/>
      <c r="AE10" s="96"/>
      <c r="AF10" s="32"/>
    </row>
    <row r="11" spans="1:32" ht="39" customHeight="1">
      <c r="A11" s="123" t="s">
        <v>119</v>
      </c>
      <c r="B11" s="123"/>
      <c r="C11" s="124"/>
      <c r="D11" s="94">
        <f>SUM(D17:D35)</f>
        <v>52</v>
      </c>
      <c r="E11" s="95">
        <f>H11+K11+N11+Q11+U11</f>
        <v>34</v>
      </c>
      <c r="F11" s="95">
        <f>I11+L11+O11+R11+V11</f>
        <v>18</v>
      </c>
      <c r="G11" s="95">
        <f>SUM(H11:I11)</f>
        <v>51</v>
      </c>
      <c r="H11" s="95">
        <f aca="true" t="shared" si="0" ref="H11:V11">SUM(H17:H35)</f>
        <v>33</v>
      </c>
      <c r="I11" s="95">
        <f t="shared" si="0"/>
        <v>18</v>
      </c>
      <c r="J11" s="95">
        <f>SUM(K11:L11)</f>
        <v>1</v>
      </c>
      <c r="K11" s="95">
        <f t="shared" si="0"/>
        <v>1</v>
      </c>
      <c r="L11" s="95">
        <f t="shared" si="0"/>
        <v>0</v>
      </c>
      <c r="M11" s="95">
        <f>SUM(N11:O11)</f>
        <v>0</v>
      </c>
      <c r="N11" s="95">
        <f t="shared" si="0"/>
        <v>0</v>
      </c>
      <c r="O11" s="95">
        <f t="shared" si="0"/>
        <v>0</v>
      </c>
      <c r="P11" s="95">
        <f>SUM(Q11:R11)</f>
        <v>0</v>
      </c>
      <c r="Q11" s="95">
        <f t="shared" si="0"/>
        <v>0</v>
      </c>
      <c r="R11" s="95">
        <f t="shared" si="0"/>
        <v>0</v>
      </c>
      <c r="S11" s="95"/>
      <c r="T11" s="95">
        <f>SUM(U11:V11)</f>
        <v>0</v>
      </c>
      <c r="U11" s="95">
        <f t="shared" si="0"/>
        <v>0</v>
      </c>
      <c r="V11" s="95">
        <f t="shared" si="0"/>
        <v>0</v>
      </c>
      <c r="W11" s="96">
        <f>IF('第36表'!D11=0,REPT(" ",3)&amp;"-",ROUND(D11/'第36表'!D11*100,1))</f>
        <v>0.4</v>
      </c>
      <c r="X11" s="96">
        <f>IF('第36表'!E11=0,REPT(" ",3)&amp;"-",ROUND(E11/'第36表'!E11*100,1))</f>
        <v>0.6</v>
      </c>
      <c r="Y11" s="96">
        <f>IF('第36表'!F11=0,REPT(" ",3)&amp;"-",ROUND(F11/'第36表'!F11*100,1))</f>
        <v>0.3</v>
      </c>
      <c r="Z11" s="95">
        <f>SUM(AA11:AB11)</f>
        <v>43</v>
      </c>
      <c r="AA11" s="95">
        <f>SUM(AA17:AA35)</f>
        <v>27</v>
      </c>
      <c r="AB11" s="95">
        <f>SUM(AB17:AB35)</f>
        <v>16</v>
      </c>
      <c r="AC11" s="96">
        <f>IF(D11=0,REPT(" ",4)&amp;"-",ROUND(Z11/D11*100,1))</f>
        <v>82.7</v>
      </c>
      <c r="AD11" s="96">
        <f>IF(E11=0,REPT(" ",4)&amp;"-",ROUND(AA11/E11*100,1))</f>
        <v>79.4</v>
      </c>
      <c r="AE11" s="97">
        <f>IF(F11=0,REPT(" ",4)&amp;"-",ROUND(AB11/F11*100,1))</f>
        <v>88.9</v>
      </c>
      <c r="AF11" s="25" t="s">
        <v>121</v>
      </c>
    </row>
    <row r="12" spans="1:32" ht="22.5" customHeight="1">
      <c r="A12" s="20"/>
      <c r="B12" s="20"/>
      <c r="C12" s="63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6"/>
      <c r="Y12" s="96"/>
      <c r="Z12" s="95"/>
      <c r="AA12" s="95"/>
      <c r="AB12" s="95"/>
      <c r="AC12" s="96"/>
      <c r="AD12" s="96"/>
      <c r="AE12" s="96"/>
      <c r="AF12" s="31"/>
    </row>
    <row r="13" spans="1:32" ht="39" customHeight="1">
      <c r="A13" s="20"/>
      <c r="B13" s="20" t="s">
        <v>75</v>
      </c>
      <c r="C13" s="63"/>
      <c r="D13" s="95">
        <f>SUM(E13:F13)</f>
        <v>0</v>
      </c>
      <c r="E13" s="95">
        <f aca="true" t="shared" si="1" ref="E13:F15">H13+K13+N13+Q13+U13</f>
        <v>0</v>
      </c>
      <c r="F13" s="95">
        <f t="shared" si="1"/>
        <v>0</v>
      </c>
      <c r="G13" s="95">
        <f>SUM(H13:I13)</f>
        <v>0</v>
      </c>
      <c r="H13" s="95">
        <f>+'第36表'!AA13</f>
        <v>0</v>
      </c>
      <c r="I13" s="95">
        <f>+'第36表'!AB13</f>
        <v>0</v>
      </c>
      <c r="J13" s="95">
        <f>SUM(K13:L13)</f>
        <v>0</v>
      </c>
      <c r="K13" s="95">
        <v>0</v>
      </c>
      <c r="L13" s="95">
        <v>0</v>
      </c>
      <c r="M13" s="95">
        <f>SUM(N13:O13)</f>
        <v>0</v>
      </c>
      <c r="N13" s="95">
        <v>0</v>
      </c>
      <c r="O13" s="95">
        <v>0</v>
      </c>
      <c r="P13" s="95">
        <f>SUM(Q13:R13)</f>
        <v>0</v>
      </c>
      <c r="Q13" s="95">
        <v>0</v>
      </c>
      <c r="R13" s="95">
        <v>0</v>
      </c>
      <c r="S13" s="95"/>
      <c r="T13" s="95">
        <f>SUM(U13:V13)</f>
        <v>0</v>
      </c>
      <c r="U13" s="95">
        <v>0</v>
      </c>
      <c r="V13" s="95">
        <v>0</v>
      </c>
      <c r="W13" s="96">
        <f>IF('第36表'!D13=0,REPT(" ",3)&amp;"-",ROUND(D13/'第36表'!D13*100,1))</f>
        <v>0</v>
      </c>
      <c r="X13" s="96">
        <f>IF('第36表'!E13=0,REPT(" ",3)&amp;"-",ROUND(E13/'第36表'!E13*100,1))</f>
        <v>0</v>
      </c>
      <c r="Y13" s="96">
        <f>IF('第36表'!F13=0,REPT(" ",3)&amp;"-",ROUND(F13/'第36表'!F13*100,1))</f>
        <v>0</v>
      </c>
      <c r="Z13" s="95">
        <f>SUM(AA13:AB13)</f>
        <v>0</v>
      </c>
      <c r="AA13" s="95">
        <v>0</v>
      </c>
      <c r="AB13" s="95">
        <v>0</v>
      </c>
      <c r="AC13" s="96" t="str">
        <f aca="true" t="shared" si="2" ref="AC13:AE15">IF(D13=0,REPT(" ",4)&amp;"-",ROUND(Z13/D13*100,1))</f>
        <v>    -</v>
      </c>
      <c r="AD13" s="96" t="str">
        <f t="shared" si="2"/>
        <v>    -</v>
      </c>
      <c r="AE13" s="96" t="str">
        <f t="shared" si="2"/>
        <v>    -</v>
      </c>
      <c r="AF13" s="43" t="s">
        <v>78</v>
      </c>
    </row>
    <row r="14" spans="1:32" ht="39" customHeight="1">
      <c r="A14" s="20"/>
      <c r="B14" s="20" t="s">
        <v>76</v>
      </c>
      <c r="C14" s="63"/>
      <c r="D14" s="95">
        <f>SUM(E14:F14)</f>
        <v>52</v>
      </c>
      <c r="E14" s="95">
        <f t="shared" si="1"/>
        <v>34</v>
      </c>
      <c r="F14" s="95">
        <f t="shared" si="1"/>
        <v>18</v>
      </c>
      <c r="G14" s="95">
        <f>SUM(H14:I14)</f>
        <v>51</v>
      </c>
      <c r="H14" s="95">
        <f>+'第36表'!AA14</f>
        <v>33</v>
      </c>
      <c r="I14" s="95">
        <f>+'第36表'!AB14</f>
        <v>18</v>
      </c>
      <c r="J14" s="95">
        <f>SUM(K14:L14)</f>
        <v>1</v>
      </c>
      <c r="K14" s="95">
        <f>K11-K13-K15</f>
        <v>1</v>
      </c>
      <c r="L14" s="95">
        <f>L11-L13-L15</f>
        <v>0</v>
      </c>
      <c r="M14" s="95">
        <f>SUM(N14:O14)</f>
        <v>0</v>
      </c>
      <c r="N14" s="95">
        <f>N11-N13-N15</f>
        <v>0</v>
      </c>
      <c r="O14" s="95">
        <f>O11-O13-O15</f>
        <v>0</v>
      </c>
      <c r="P14" s="95">
        <f>SUM(Q14:R14)</f>
        <v>0</v>
      </c>
      <c r="Q14" s="95">
        <f>Q11-Q13-Q15</f>
        <v>0</v>
      </c>
      <c r="R14" s="95">
        <f>R11-R13-R15</f>
        <v>0</v>
      </c>
      <c r="S14" s="95"/>
      <c r="T14" s="95">
        <f>SUM(U14:V14)</f>
        <v>0</v>
      </c>
      <c r="U14" s="95">
        <f>U11-U13-U15</f>
        <v>0</v>
      </c>
      <c r="V14" s="95">
        <f>V11-V13-V15</f>
        <v>0</v>
      </c>
      <c r="W14" s="96">
        <f>IF('第36表'!D14=0,REPT(" ",3)&amp;"-",ROUND(D14/'第36表'!D14*100,1))</f>
        <v>0.5</v>
      </c>
      <c r="X14" s="96">
        <f>IF('第36表'!E14=0,REPT(" ",3)&amp;"-",ROUND(E14/'第36表'!E14*100,1))</f>
        <v>0.6</v>
      </c>
      <c r="Y14" s="96">
        <f>IF('第36表'!F14=0,REPT(" ",3)&amp;"-",ROUND(F14/'第36表'!F14*100,1))</f>
        <v>0.3</v>
      </c>
      <c r="Z14" s="95">
        <f>SUM(AA14:AB14)</f>
        <v>43</v>
      </c>
      <c r="AA14" s="95">
        <v>27</v>
      </c>
      <c r="AB14" s="95">
        <v>16</v>
      </c>
      <c r="AC14" s="96">
        <f t="shared" si="2"/>
        <v>82.7</v>
      </c>
      <c r="AD14" s="96">
        <f t="shared" si="2"/>
        <v>79.4</v>
      </c>
      <c r="AE14" s="96">
        <f t="shared" si="2"/>
        <v>88.9</v>
      </c>
      <c r="AF14" s="43" t="s">
        <v>79</v>
      </c>
    </row>
    <row r="15" spans="1:32" ht="39" customHeight="1">
      <c r="A15" s="20"/>
      <c r="B15" s="20" t="s">
        <v>77</v>
      </c>
      <c r="C15" s="63"/>
      <c r="D15" s="95">
        <f>SUM(E15:F15)</f>
        <v>0</v>
      </c>
      <c r="E15" s="95">
        <f t="shared" si="1"/>
        <v>0</v>
      </c>
      <c r="F15" s="95">
        <f t="shared" si="1"/>
        <v>0</v>
      </c>
      <c r="G15" s="95">
        <f>SUM(H15:I15)</f>
        <v>0</v>
      </c>
      <c r="H15" s="95">
        <f>+'第36表'!AA15</f>
        <v>0</v>
      </c>
      <c r="I15" s="95">
        <f>+'第36表'!AB15</f>
        <v>0</v>
      </c>
      <c r="J15" s="95">
        <f>SUM(K15:L15)</f>
        <v>0</v>
      </c>
      <c r="K15" s="95">
        <v>0</v>
      </c>
      <c r="L15" s="95">
        <v>0</v>
      </c>
      <c r="M15" s="95">
        <f>SUM(N15:O15)</f>
        <v>0</v>
      </c>
      <c r="N15" s="95">
        <v>0</v>
      </c>
      <c r="O15" s="95">
        <v>0</v>
      </c>
      <c r="P15" s="95">
        <f>SUM(Q15:R15)</f>
        <v>0</v>
      </c>
      <c r="Q15" s="95">
        <v>0</v>
      </c>
      <c r="R15" s="95">
        <v>0</v>
      </c>
      <c r="S15" s="95"/>
      <c r="T15" s="95">
        <f>SUM(U15:V15)</f>
        <v>0</v>
      </c>
      <c r="U15" s="95">
        <v>0</v>
      </c>
      <c r="V15" s="95">
        <v>0</v>
      </c>
      <c r="W15" s="96">
        <f>IF('第36表'!D15=0,REPT(" ",3)&amp;"-",ROUND(D15/'第36表'!D15*100,1))</f>
        <v>0</v>
      </c>
      <c r="X15" s="96">
        <f>IF('第36表'!E15=0,REPT(" ",3)&amp;"-",ROUND(E15/'第36表'!E15*100,1))</f>
        <v>0</v>
      </c>
      <c r="Y15" s="96">
        <f>IF('第36表'!F15=0,REPT(" ",3)&amp;"-",ROUND(F15/'第36表'!F15*100,1))</f>
        <v>0</v>
      </c>
      <c r="Z15" s="95">
        <f>SUM(AA15:AB15)</f>
        <v>0</v>
      </c>
      <c r="AA15" s="95">
        <v>0</v>
      </c>
      <c r="AB15" s="95">
        <v>0</v>
      </c>
      <c r="AC15" s="96" t="str">
        <f t="shared" si="2"/>
        <v>    -</v>
      </c>
      <c r="AD15" s="96" t="str">
        <f t="shared" si="2"/>
        <v>    -</v>
      </c>
      <c r="AE15" s="96" t="str">
        <f t="shared" si="2"/>
        <v>    -</v>
      </c>
      <c r="AF15" s="43" t="s">
        <v>80</v>
      </c>
    </row>
    <row r="16" spans="1:32" ht="22.5" customHeight="1">
      <c r="A16" s="55"/>
      <c r="B16" s="55"/>
      <c r="C16" s="65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96"/>
      <c r="Y16" s="96"/>
      <c r="Z16" s="95"/>
      <c r="AA16" s="95"/>
      <c r="AB16" s="95"/>
      <c r="AC16" s="96"/>
      <c r="AD16" s="96"/>
      <c r="AE16" s="96"/>
      <c r="AF16" s="52"/>
    </row>
    <row r="17" spans="1:32" ht="45" customHeight="1">
      <c r="A17" s="76"/>
      <c r="B17" s="66" t="s">
        <v>51</v>
      </c>
      <c r="C17" s="67"/>
      <c r="D17" s="94">
        <f>SUM(E17:F17)</f>
        <v>16</v>
      </c>
      <c r="E17" s="95">
        <f aca="true" t="shared" si="3" ref="E17:E30">H17+K17+N17+Q17+U17</f>
        <v>16</v>
      </c>
      <c r="F17" s="95">
        <f aca="true" t="shared" si="4" ref="F17:F29">I17+L17+O17+R17+V17</f>
        <v>0</v>
      </c>
      <c r="G17" s="95">
        <f>SUM(H17:I17)</f>
        <v>15</v>
      </c>
      <c r="H17" s="95">
        <f>+'第36表'!AA17</f>
        <v>15</v>
      </c>
      <c r="I17" s="95">
        <f>+'第36表'!AB17</f>
        <v>0</v>
      </c>
      <c r="J17" s="95">
        <f>SUM(K17:L17)</f>
        <v>1</v>
      </c>
      <c r="K17" s="95">
        <v>1</v>
      </c>
      <c r="L17" s="95">
        <v>0</v>
      </c>
      <c r="M17" s="95">
        <f>SUM(N17:O17)</f>
        <v>0</v>
      </c>
      <c r="N17" s="95">
        <v>0</v>
      </c>
      <c r="O17" s="95">
        <v>0</v>
      </c>
      <c r="P17" s="95">
        <f>SUM(Q17:R17)</f>
        <v>0</v>
      </c>
      <c r="Q17" s="95">
        <v>0</v>
      </c>
      <c r="R17" s="95">
        <v>0</v>
      </c>
      <c r="S17" s="95"/>
      <c r="T17" s="95">
        <f>SUM(U17:V17)</f>
        <v>0</v>
      </c>
      <c r="U17" s="95">
        <v>0</v>
      </c>
      <c r="V17" s="95">
        <v>0</v>
      </c>
      <c r="W17" s="96">
        <f>IF('第36表'!D17=0,REPT(" ",3)&amp;"-",ROUND(D17/'第36表'!D17*100,1))</f>
        <v>0.3</v>
      </c>
      <c r="X17" s="96">
        <f>IF('第36表'!E17=0,REPT(" ",3)&amp;"-",ROUND(E17/'第36表'!E17*100,1))</f>
        <v>0.6</v>
      </c>
      <c r="Y17" s="96">
        <f>IF('第36表'!F17=0,REPT(" ",3)&amp;"-",ROUND(F17/'第36表'!F17*100,1))</f>
        <v>0</v>
      </c>
      <c r="Z17" s="95">
        <f>SUM(AA17:AB17)</f>
        <v>15</v>
      </c>
      <c r="AA17" s="95">
        <v>15</v>
      </c>
      <c r="AB17" s="95">
        <v>0</v>
      </c>
      <c r="AC17" s="96">
        <f>IF(D17=0,REPT(" ",4)&amp;"-",ROUND(Z17/D17*100,1))</f>
        <v>93.8</v>
      </c>
      <c r="AD17" s="96">
        <f>IF(E17=0,REPT(" ",4)&amp;"-",ROUND(AA17/E17*100,1))</f>
        <v>93.8</v>
      </c>
      <c r="AE17" s="97" t="str">
        <f aca="true" t="shared" si="5" ref="AE17:AE35">IF(F17=0,REPT(" ",4)&amp;"-",ROUND(AB17/F17*100,1))</f>
        <v>    -</v>
      </c>
      <c r="AF17" s="43" t="s">
        <v>8</v>
      </c>
    </row>
    <row r="18" spans="1:32" ht="45" customHeight="1">
      <c r="A18" s="77"/>
      <c r="B18" s="68" t="s">
        <v>52</v>
      </c>
      <c r="C18" s="69"/>
      <c r="D18" s="94">
        <f aca="true" t="shared" si="6" ref="D18:D27">SUM(E18:F18)</f>
        <v>8</v>
      </c>
      <c r="E18" s="95">
        <f t="shared" si="3"/>
        <v>5</v>
      </c>
      <c r="F18" s="95">
        <f t="shared" si="4"/>
        <v>3</v>
      </c>
      <c r="G18" s="95">
        <f aca="true" t="shared" si="7" ref="G18:G27">SUM(H18:I18)</f>
        <v>8</v>
      </c>
      <c r="H18" s="95">
        <f>+'第36表'!AA18</f>
        <v>5</v>
      </c>
      <c r="I18" s="95">
        <f>+'第36表'!AB18</f>
        <v>3</v>
      </c>
      <c r="J18" s="95">
        <f aca="true" t="shared" si="8" ref="J18:J27">SUM(K18:L18)</f>
        <v>0</v>
      </c>
      <c r="K18" s="95">
        <v>0</v>
      </c>
      <c r="L18" s="95">
        <v>0</v>
      </c>
      <c r="M18" s="95">
        <f aca="true" t="shared" si="9" ref="M18:M27">SUM(N18:O18)</f>
        <v>0</v>
      </c>
      <c r="N18" s="95">
        <v>0</v>
      </c>
      <c r="O18" s="95">
        <v>0</v>
      </c>
      <c r="P18" s="95">
        <f aca="true" t="shared" si="10" ref="P18:P27">SUM(Q18:R18)</f>
        <v>0</v>
      </c>
      <c r="Q18" s="95">
        <v>0</v>
      </c>
      <c r="R18" s="95">
        <v>0</v>
      </c>
      <c r="S18" s="95"/>
      <c r="T18" s="95">
        <f aca="true" t="shared" si="11" ref="T18:T27">SUM(U18:V18)</f>
        <v>0</v>
      </c>
      <c r="U18" s="95">
        <v>0</v>
      </c>
      <c r="V18" s="95">
        <v>0</v>
      </c>
      <c r="W18" s="96">
        <f>IF('第36表'!D18=0,REPT(" ",3)&amp;"-",ROUND(D18/'第36表'!D18*100,1))</f>
        <v>0.8</v>
      </c>
      <c r="X18" s="96">
        <f>IF('第36表'!E18=0,REPT(" ",3)&amp;"-",ROUND(E18/'第36表'!E18*100,1))</f>
        <v>0.9</v>
      </c>
      <c r="Y18" s="96">
        <f>IF('第36表'!F18=0,REPT(" ",3)&amp;"-",ROUND(F18/'第36表'!F18*100,1))</f>
        <v>0.6</v>
      </c>
      <c r="Z18" s="95">
        <f aca="true" t="shared" si="12" ref="Z18:Z27">SUM(AA18:AB18)</f>
        <v>6</v>
      </c>
      <c r="AA18" s="95">
        <v>4</v>
      </c>
      <c r="AB18" s="95">
        <v>2</v>
      </c>
      <c r="AC18" s="96">
        <f aca="true" t="shared" si="13" ref="AC18:AC35">IF(D18=0,REPT(" ",4)&amp;"-",ROUND(Z18/D18*100,1))</f>
        <v>75</v>
      </c>
      <c r="AD18" s="96">
        <f aca="true" t="shared" si="14" ref="AD18:AD35">IF(E18=0,REPT(" ",4)&amp;"-",ROUND(AA18/E18*100,1))</f>
        <v>80</v>
      </c>
      <c r="AE18" s="97">
        <f t="shared" si="5"/>
        <v>66.7</v>
      </c>
      <c r="AF18" s="43" t="s">
        <v>9</v>
      </c>
    </row>
    <row r="19" spans="1:32" ht="45" customHeight="1">
      <c r="A19" s="77"/>
      <c r="B19" s="68" t="s">
        <v>53</v>
      </c>
      <c r="C19" s="69"/>
      <c r="D19" s="94">
        <f t="shared" si="6"/>
        <v>8</v>
      </c>
      <c r="E19" s="95">
        <f t="shared" si="3"/>
        <v>2</v>
      </c>
      <c r="F19" s="95">
        <f t="shared" si="4"/>
        <v>6</v>
      </c>
      <c r="G19" s="95">
        <f t="shared" si="7"/>
        <v>8</v>
      </c>
      <c r="H19" s="95">
        <f>+'第36表'!AA19</f>
        <v>2</v>
      </c>
      <c r="I19" s="95">
        <f>+'第36表'!AB19</f>
        <v>6</v>
      </c>
      <c r="J19" s="95">
        <f t="shared" si="8"/>
        <v>0</v>
      </c>
      <c r="K19" s="95">
        <v>0</v>
      </c>
      <c r="L19" s="95">
        <v>0</v>
      </c>
      <c r="M19" s="95">
        <f t="shared" si="9"/>
        <v>0</v>
      </c>
      <c r="N19" s="95">
        <v>0</v>
      </c>
      <c r="O19" s="95">
        <v>0</v>
      </c>
      <c r="P19" s="95">
        <f t="shared" si="10"/>
        <v>0</v>
      </c>
      <c r="Q19" s="95">
        <v>0</v>
      </c>
      <c r="R19" s="95">
        <v>0</v>
      </c>
      <c r="S19" s="95"/>
      <c r="T19" s="95">
        <f t="shared" si="11"/>
        <v>0</v>
      </c>
      <c r="U19" s="95">
        <v>0</v>
      </c>
      <c r="V19" s="95">
        <v>0</v>
      </c>
      <c r="W19" s="96">
        <f>IF('第36表'!D19=0,REPT(" ",3)&amp;"-",ROUND(D19/'第36表'!D19*100,1))</f>
        <v>0.9</v>
      </c>
      <c r="X19" s="96">
        <f>IF('第36表'!E19=0,REPT(" ",3)&amp;"-",ROUND(E19/'第36表'!E19*100,1))</f>
        <v>0.4</v>
      </c>
      <c r="Y19" s="96">
        <f>IF('第36表'!F19=0,REPT(" ",3)&amp;"-",ROUND(F19/'第36表'!F19*100,1))</f>
        <v>1.4</v>
      </c>
      <c r="Z19" s="95">
        <f t="shared" si="12"/>
        <v>7</v>
      </c>
      <c r="AA19" s="95">
        <v>1</v>
      </c>
      <c r="AB19" s="95">
        <v>6</v>
      </c>
      <c r="AC19" s="96">
        <f t="shared" si="13"/>
        <v>87.5</v>
      </c>
      <c r="AD19" s="96">
        <f t="shared" si="14"/>
        <v>50</v>
      </c>
      <c r="AE19" s="97">
        <f t="shared" si="5"/>
        <v>100</v>
      </c>
      <c r="AF19" s="43" t="s">
        <v>10</v>
      </c>
    </row>
    <row r="20" spans="1:32" ht="45" customHeight="1">
      <c r="A20" s="77"/>
      <c r="B20" s="68" t="s">
        <v>54</v>
      </c>
      <c r="C20" s="69"/>
      <c r="D20" s="94">
        <f t="shared" si="6"/>
        <v>4</v>
      </c>
      <c r="E20" s="95">
        <f t="shared" si="3"/>
        <v>3</v>
      </c>
      <c r="F20" s="95">
        <f t="shared" si="4"/>
        <v>1</v>
      </c>
      <c r="G20" s="95">
        <f t="shared" si="7"/>
        <v>4</v>
      </c>
      <c r="H20" s="95">
        <f>+'第36表'!AA20</f>
        <v>3</v>
      </c>
      <c r="I20" s="95">
        <f>+'第36表'!AB20</f>
        <v>1</v>
      </c>
      <c r="J20" s="95">
        <f t="shared" si="8"/>
        <v>0</v>
      </c>
      <c r="K20" s="95">
        <v>0</v>
      </c>
      <c r="L20" s="95">
        <v>0</v>
      </c>
      <c r="M20" s="95">
        <f t="shared" si="9"/>
        <v>0</v>
      </c>
      <c r="N20" s="95">
        <v>0</v>
      </c>
      <c r="O20" s="95">
        <v>0</v>
      </c>
      <c r="P20" s="95">
        <f t="shared" si="10"/>
        <v>0</v>
      </c>
      <c r="Q20" s="95">
        <v>0</v>
      </c>
      <c r="R20" s="95">
        <v>0</v>
      </c>
      <c r="S20" s="95"/>
      <c r="T20" s="95">
        <f t="shared" si="11"/>
        <v>0</v>
      </c>
      <c r="U20" s="95">
        <v>0</v>
      </c>
      <c r="V20" s="95">
        <v>0</v>
      </c>
      <c r="W20" s="96">
        <f>IF('第36表'!D20=0,REPT(" ",3)&amp;"-",ROUND(D20/'第36表'!D20*100,1))</f>
        <v>0.5</v>
      </c>
      <c r="X20" s="96">
        <f>IF('第36表'!E20=0,REPT(" ",3)&amp;"-",ROUND(E20/'第36表'!E20*100,1))</f>
        <v>0.8</v>
      </c>
      <c r="Y20" s="96">
        <f>IF('第36表'!F20=0,REPT(" ",3)&amp;"-",ROUND(F20/'第36表'!F20*100,1))</f>
        <v>0.3</v>
      </c>
      <c r="Z20" s="95">
        <f t="shared" si="12"/>
        <v>4</v>
      </c>
      <c r="AA20" s="95">
        <v>3</v>
      </c>
      <c r="AB20" s="95">
        <v>1</v>
      </c>
      <c r="AC20" s="96">
        <f t="shared" si="13"/>
        <v>100</v>
      </c>
      <c r="AD20" s="96">
        <f t="shared" si="14"/>
        <v>100</v>
      </c>
      <c r="AE20" s="97">
        <f t="shared" si="5"/>
        <v>100</v>
      </c>
      <c r="AF20" s="43" t="s">
        <v>11</v>
      </c>
    </row>
    <row r="21" spans="1:32" ht="45" customHeight="1">
      <c r="A21" s="77"/>
      <c r="B21" s="68" t="s">
        <v>55</v>
      </c>
      <c r="C21" s="69"/>
      <c r="D21" s="94">
        <f t="shared" si="6"/>
        <v>7</v>
      </c>
      <c r="E21" s="95">
        <f t="shared" si="3"/>
        <v>3</v>
      </c>
      <c r="F21" s="95">
        <f t="shared" si="4"/>
        <v>4</v>
      </c>
      <c r="G21" s="95">
        <f t="shared" si="7"/>
        <v>7</v>
      </c>
      <c r="H21" s="95">
        <f>+'第36表'!AA21</f>
        <v>3</v>
      </c>
      <c r="I21" s="95">
        <f>+'第36表'!AB21</f>
        <v>4</v>
      </c>
      <c r="J21" s="95">
        <f t="shared" si="8"/>
        <v>0</v>
      </c>
      <c r="K21" s="95">
        <v>0</v>
      </c>
      <c r="L21" s="95">
        <v>0</v>
      </c>
      <c r="M21" s="95">
        <f t="shared" si="9"/>
        <v>0</v>
      </c>
      <c r="N21" s="95">
        <v>0</v>
      </c>
      <c r="O21" s="95">
        <v>0</v>
      </c>
      <c r="P21" s="95">
        <f t="shared" si="10"/>
        <v>0</v>
      </c>
      <c r="Q21" s="95">
        <v>0</v>
      </c>
      <c r="R21" s="95">
        <v>0</v>
      </c>
      <c r="S21" s="95"/>
      <c r="T21" s="95">
        <f t="shared" si="11"/>
        <v>0</v>
      </c>
      <c r="U21" s="95">
        <v>0</v>
      </c>
      <c r="V21" s="95">
        <v>0</v>
      </c>
      <c r="W21" s="96">
        <f>IF('第36表'!D21=0,REPT(" ",3)&amp;"-",ROUND(D21/'第36表'!D21*100,1))</f>
        <v>0.9</v>
      </c>
      <c r="X21" s="96">
        <f>IF('第36表'!E21=0,REPT(" ",3)&amp;"-",ROUND(E21/'第36表'!E21*100,1))</f>
        <v>0.8</v>
      </c>
      <c r="Y21" s="96">
        <f>IF('第36表'!F21=0,REPT(" ",3)&amp;"-",ROUND(F21/'第36表'!F21*100,1))</f>
        <v>1</v>
      </c>
      <c r="Z21" s="95">
        <f t="shared" si="12"/>
        <v>6</v>
      </c>
      <c r="AA21" s="95">
        <v>2</v>
      </c>
      <c r="AB21" s="95">
        <v>4</v>
      </c>
      <c r="AC21" s="96">
        <f t="shared" si="13"/>
        <v>85.7</v>
      </c>
      <c r="AD21" s="96">
        <f t="shared" si="14"/>
        <v>66.7</v>
      </c>
      <c r="AE21" s="97">
        <f t="shared" si="5"/>
        <v>100</v>
      </c>
      <c r="AF21" s="43" t="s">
        <v>12</v>
      </c>
    </row>
    <row r="22" spans="1:32" ht="45" customHeight="1">
      <c r="A22" s="77"/>
      <c r="B22" s="68" t="s">
        <v>56</v>
      </c>
      <c r="C22" s="64"/>
      <c r="D22" s="94">
        <f t="shared" si="6"/>
        <v>1</v>
      </c>
      <c r="E22" s="95">
        <f t="shared" si="3"/>
        <v>1</v>
      </c>
      <c r="F22" s="95">
        <f t="shared" si="4"/>
        <v>0</v>
      </c>
      <c r="G22" s="95">
        <f t="shared" si="7"/>
        <v>1</v>
      </c>
      <c r="H22" s="95">
        <f>+'第36表'!AA22</f>
        <v>1</v>
      </c>
      <c r="I22" s="95">
        <f>+'第36表'!AB22</f>
        <v>0</v>
      </c>
      <c r="J22" s="95">
        <f t="shared" si="8"/>
        <v>0</v>
      </c>
      <c r="K22" s="95">
        <v>0</v>
      </c>
      <c r="L22" s="95">
        <v>0</v>
      </c>
      <c r="M22" s="95">
        <f t="shared" si="9"/>
        <v>0</v>
      </c>
      <c r="N22" s="95">
        <v>0</v>
      </c>
      <c r="O22" s="95">
        <v>0</v>
      </c>
      <c r="P22" s="95">
        <f t="shared" si="10"/>
        <v>0</v>
      </c>
      <c r="Q22" s="95">
        <v>0</v>
      </c>
      <c r="R22" s="95">
        <v>0</v>
      </c>
      <c r="S22" s="95"/>
      <c r="T22" s="95">
        <f t="shared" si="11"/>
        <v>0</v>
      </c>
      <c r="U22" s="95">
        <v>0</v>
      </c>
      <c r="V22" s="95">
        <v>0</v>
      </c>
      <c r="W22" s="96">
        <f>IF('第36表'!D22=0,REPT(" ",3)&amp;"-",ROUND(D22/'第36表'!D22*100,1))</f>
        <v>0.2</v>
      </c>
      <c r="X22" s="96">
        <f>IF('第36表'!E22=0,REPT(" ",3)&amp;"-",ROUND(E22/'第36表'!E22*100,1))</f>
        <v>0.5</v>
      </c>
      <c r="Y22" s="96">
        <f>IF('第36表'!F22=0,REPT(" ",3)&amp;"-",ROUND(F22/'第36表'!F22*100,1))</f>
        <v>0</v>
      </c>
      <c r="Z22" s="95">
        <f t="shared" si="12"/>
        <v>0</v>
      </c>
      <c r="AA22" s="95">
        <v>0</v>
      </c>
      <c r="AB22" s="95">
        <v>0</v>
      </c>
      <c r="AC22" s="96">
        <f t="shared" si="13"/>
        <v>0</v>
      </c>
      <c r="AD22" s="96">
        <f t="shared" si="14"/>
        <v>0</v>
      </c>
      <c r="AE22" s="97" t="str">
        <f t="shared" si="5"/>
        <v>    -</v>
      </c>
      <c r="AF22" s="43" t="s">
        <v>13</v>
      </c>
    </row>
    <row r="23" spans="1:32" ht="45" customHeight="1">
      <c r="A23" s="27"/>
      <c r="B23" s="68" t="s">
        <v>57</v>
      </c>
      <c r="C23" s="70"/>
      <c r="D23" s="94">
        <f t="shared" si="6"/>
        <v>2</v>
      </c>
      <c r="E23" s="95">
        <f t="shared" si="3"/>
        <v>2</v>
      </c>
      <c r="F23" s="95">
        <f t="shared" si="4"/>
        <v>0</v>
      </c>
      <c r="G23" s="95">
        <f t="shared" si="7"/>
        <v>2</v>
      </c>
      <c r="H23" s="95">
        <f>+'第36表'!AA23</f>
        <v>2</v>
      </c>
      <c r="I23" s="95">
        <f>+'第36表'!AB23</f>
        <v>0</v>
      </c>
      <c r="J23" s="95">
        <f t="shared" si="8"/>
        <v>0</v>
      </c>
      <c r="K23" s="95">
        <v>0</v>
      </c>
      <c r="L23" s="95">
        <v>0</v>
      </c>
      <c r="M23" s="95">
        <f t="shared" si="9"/>
        <v>0</v>
      </c>
      <c r="N23" s="95">
        <v>0</v>
      </c>
      <c r="O23" s="95">
        <v>0</v>
      </c>
      <c r="P23" s="95">
        <f t="shared" si="10"/>
        <v>0</v>
      </c>
      <c r="Q23" s="95">
        <v>0</v>
      </c>
      <c r="R23" s="95">
        <v>0</v>
      </c>
      <c r="S23" s="95"/>
      <c r="T23" s="95">
        <f t="shared" si="11"/>
        <v>0</v>
      </c>
      <c r="U23" s="95">
        <v>0</v>
      </c>
      <c r="V23" s="95">
        <v>0</v>
      </c>
      <c r="W23" s="96">
        <f>IF('第36表'!D23=0,REPT(" ",3)&amp;"-",ROUND(D23/'第36表'!D23*100,1))</f>
        <v>1</v>
      </c>
      <c r="X23" s="96">
        <f>IF('第36表'!E23=0,REPT(" ",3)&amp;"-",ROUND(E23/'第36表'!E23*100,1))</f>
        <v>1.9</v>
      </c>
      <c r="Y23" s="96">
        <f>IF('第36表'!F23=0,REPT(" ",3)&amp;"-",ROUND(F23/'第36表'!F23*100,1))</f>
        <v>0</v>
      </c>
      <c r="Z23" s="95">
        <f t="shared" si="12"/>
        <v>2</v>
      </c>
      <c r="AA23" s="95">
        <v>2</v>
      </c>
      <c r="AB23" s="95">
        <v>0</v>
      </c>
      <c r="AC23" s="96">
        <f t="shared" si="13"/>
        <v>100</v>
      </c>
      <c r="AD23" s="96">
        <f t="shared" si="14"/>
        <v>100</v>
      </c>
      <c r="AE23" s="97" t="str">
        <f t="shared" si="5"/>
        <v>    -</v>
      </c>
      <c r="AF23" s="43" t="s">
        <v>14</v>
      </c>
    </row>
    <row r="24" spans="1:32" ht="45" customHeight="1">
      <c r="A24" s="27"/>
      <c r="B24" s="68" t="s">
        <v>58</v>
      </c>
      <c r="C24" s="70"/>
      <c r="D24" s="94">
        <f t="shared" si="6"/>
        <v>1</v>
      </c>
      <c r="E24" s="95">
        <f t="shared" si="3"/>
        <v>1</v>
      </c>
      <c r="F24" s="95">
        <f t="shared" si="4"/>
        <v>0</v>
      </c>
      <c r="G24" s="95">
        <f t="shared" si="7"/>
        <v>1</v>
      </c>
      <c r="H24" s="95">
        <f>+'第36表'!AA24</f>
        <v>1</v>
      </c>
      <c r="I24" s="95">
        <f>+'第36表'!AB24</f>
        <v>0</v>
      </c>
      <c r="J24" s="95">
        <f t="shared" si="8"/>
        <v>0</v>
      </c>
      <c r="K24" s="95">
        <v>0</v>
      </c>
      <c r="L24" s="95">
        <v>0</v>
      </c>
      <c r="M24" s="95">
        <f t="shared" si="9"/>
        <v>0</v>
      </c>
      <c r="N24" s="95">
        <v>0</v>
      </c>
      <c r="O24" s="95">
        <v>0</v>
      </c>
      <c r="P24" s="95">
        <f t="shared" si="10"/>
        <v>0</v>
      </c>
      <c r="Q24" s="95">
        <v>0</v>
      </c>
      <c r="R24" s="95">
        <v>0</v>
      </c>
      <c r="S24" s="95"/>
      <c r="T24" s="95">
        <f t="shared" si="11"/>
        <v>0</v>
      </c>
      <c r="U24" s="95">
        <v>0</v>
      </c>
      <c r="V24" s="95">
        <v>0</v>
      </c>
      <c r="W24" s="96">
        <f>IF('第36表'!D24=0,REPT(" ",3)&amp;"-",ROUND(D24/'第36表'!D24*100,1))</f>
        <v>0.5</v>
      </c>
      <c r="X24" s="96">
        <f>IF('第36表'!E24=0,REPT(" ",3)&amp;"-",ROUND(E24/'第36表'!E24*100,1))</f>
        <v>0.9</v>
      </c>
      <c r="Y24" s="96">
        <f>IF('第36表'!F24=0,REPT(" ",3)&amp;"-",ROUND(F24/'第36表'!F24*100,1))</f>
        <v>0</v>
      </c>
      <c r="Z24" s="95">
        <f t="shared" si="12"/>
        <v>0</v>
      </c>
      <c r="AA24" s="95">
        <v>0</v>
      </c>
      <c r="AB24" s="95">
        <v>0</v>
      </c>
      <c r="AC24" s="96">
        <f t="shared" si="13"/>
        <v>0</v>
      </c>
      <c r="AD24" s="96">
        <f t="shared" si="14"/>
        <v>0</v>
      </c>
      <c r="AE24" s="97" t="str">
        <f t="shared" si="5"/>
        <v>    -</v>
      </c>
      <c r="AF24" s="43" t="s">
        <v>15</v>
      </c>
    </row>
    <row r="25" spans="1:32" ht="45" customHeight="1">
      <c r="A25" s="27"/>
      <c r="B25" s="68" t="s">
        <v>59</v>
      </c>
      <c r="C25" s="69"/>
      <c r="D25" s="94">
        <f t="shared" si="6"/>
        <v>1</v>
      </c>
      <c r="E25" s="95">
        <f t="shared" si="3"/>
        <v>0</v>
      </c>
      <c r="F25" s="95">
        <f t="shared" si="4"/>
        <v>1</v>
      </c>
      <c r="G25" s="95">
        <f t="shared" si="7"/>
        <v>1</v>
      </c>
      <c r="H25" s="95">
        <f>+'第36表'!AA25</f>
        <v>0</v>
      </c>
      <c r="I25" s="95">
        <f>+'第36表'!AB25</f>
        <v>1</v>
      </c>
      <c r="J25" s="95">
        <f t="shared" si="8"/>
        <v>0</v>
      </c>
      <c r="K25" s="95">
        <v>0</v>
      </c>
      <c r="L25" s="95">
        <v>0</v>
      </c>
      <c r="M25" s="95">
        <f t="shared" si="9"/>
        <v>0</v>
      </c>
      <c r="N25" s="95">
        <v>0</v>
      </c>
      <c r="O25" s="95">
        <v>0</v>
      </c>
      <c r="P25" s="95">
        <f t="shared" si="10"/>
        <v>0</v>
      </c>
      <c r="Q25" s="95">
        <v>0</v>
      </c>
      <c r="R25" s="95">
        <v>0</v>
      </c>
      <c r="S25" s="95"/>
      <c r="T25" s="95">
        <f t="shared" si="11"/>
        <v>0</v>
      </c>
      <c r="U25" s="95">
        <v>0</v>
      </c>
      <c r="V25" s="95">
        <v>0</v>
      </c>
      <c r="W25" s="96">
        <f>IF('第36表'!D25=0,REPT(" ",3)&amp;"-",ROUND(D25/'第36表'!D25*100,1))</f>
        <v>0.5</v>
      </c>
      <c r="X25" s="96">
        <f>IF('第36表'!E25=0,REPT(" ",3)&amp;"-",ROUND(E25/'第36表'!E25*100,1))</f>
        <v>0</v>
      </c>
      <c r="Y25" s="96">
        <f>IF('第36表'!F25=0,REPT(" ",3)&amp;"-",ROUND(F25/'第36表'!F25*100,1))</f>
        <v>0.9</v>
      </c>
      <c r="Z25" s="95">
        <f t="shared" si="12"/>
        <v>1</v>
      </c>
      <c r="AA25" s="95">
        <v>0</v>
      </c>
      <c r="AB25" s="95">
        <v>1</v>
      </c>
      <c r="AC25" s="96">
        <f t="shared" si="13"/>
        <v>100</v>
      </c>
      <c r="AD25" s="96" t="str">
        <f t="shared" si="14"/>
        <v>    -</v>
      </c>
      <c r="AE25" s="97">
        <f t="shared" si="5"/>
        <v>100</v>
      </c>
      <c r="AF25" s="43" t="s">
        <v>16</v>
      </c>
    </row>
    <row r="26" spans="1:32" ht="45" customHeight="1">
      <c r="A26" s="77"/>
      <c r="B26" s="68" t="s">
        <v>60</v>
      </c>
      <c r="C26" s="69"/>
      <c r="D26" s="94">
        <f t="shared" si="6"/>
        <v>0</v>
      </c>
      <c r="E26" s="95">
        <f t="shared" si="3"/>
        <v>0</v>
      </c>
      <c r="F26" s="95">
        <f t="shared" si="4"/>
        <v>0</v>
      </c>
      <c r="G26" s="95">
        <f t="shared" si="7"/>
        <v>0</v>
      </c>
      <c r="H26" s="95">
        <f>+'第36表'!AA26</f>
        <v>0</v>
      </c>
      <c r="I26" s="95">
        <f>+'第36表'!AB26</f>
        <v>0</v>
      </c>
      <c r="J26" s="95">
        <f t="shared" si="8"/>
        <v>0</v>
      </c>
      <c r="K26" s="95">
        <v>0</v>
      </c>
      <c r="L26" s="95">
        <v>0</v>
      </c>
      <c r="M26" s="95">
        <f t="shared" si="9"/>
        <v>0</v>
      </c>
      <c r="N26" s="95">
        <v>0</v>
      </c>
      <c r="O26" s="95">
        <v>0</v>
      </c>
      <c r="P26" s="95">
        <f t="shared" si="10"/>
        <v>0</v>
      </c>
      <c r="Q26" s="95">
        <v>0</v>
      </c>
      <c r="R26" s="95">
        <v>0</v>
      </c>
      <c r="S26" s="95"/>
      <c r="T26" s="95">
        <f t="shared" si="11"/>
        <v>0</v>
      </c>
      <c r="U26" s="95">
        <v>0</v>
      </c>
      <c r="V26" s="95">
        <v>0</v>
      </c>
      <c r="W26" s="96">
        <f>IF('第36表'!D26=0,REPT(" ",3)&amp;"-",ROUND(D26/'第36表'!D26*100,1))</f>
        <v>0</v>
      </c>
      <c r="X26" s="96">
        <f>IF('第36表'!E26=0,REPT(" ",3)&amp;"-",ROUND(E26/'第36表'!E26*100,1))</f>
        <v>0</v>
      </c>
      <c r="Y26" s="96">
        <f>IF('第36表'!F26=0,REPT(" ",3)&amp;"-",ROUND(F26/'第36表'!F26*100,1))</f>
        <v>0</v>
      </c>
      <c r="Z26" s="95">
        <f t="shared" si="12"/>
        <v>0</v>
      </c>
      <c r="AA26" s="95">
        <v>0</v>
      </c>
      <c r="AB26" s="95">
        <v>0</v>
      </c>
      <c r="AC26" s="96" t="str">
        <f t="shared" si="13"/>
        <v>    -</v>
      </c>
      <c r="AD26" s="96" t="str">
        <f t="shared" si="14"/>
        <v>    -</v>
      </c>
      <c r="AE26" s="97" t="str">
        <f t="shared" si="5"/>
        <v>    -</v>
      </c>
      <c r="AF26" s="43" t="s">
        <v>17</v>
      </c>
    </row>
    <row r="27" spans="1:32" ht="45" customHeight="1">
      <c r="A27" s="77"/>
      <c r="B27" s="68" t="s">
        <v>61</v>
      </c>
      <c r="C27" s="69"/>
      <c r="D27" s="94">
        <f t="shared" si="6"/>
        <v>1</v>
      </c>
      <c r="E27" s="95">
        <f t="shared" si="3"/>
        <v>1</v>
      </c>
      <c r="F27" s="95">
        <f t="shared" si="4"/>
        <v>0</v>
      </c>
      <c r="G27" s="95">
        <f t="shared" si="7"/>
        <v>1</v>
      </c>
      <c r="H27" s="95">
        <f>+'第36表'!AA27</f>
        <v>1</v>
      </c>
      <c r="I27" s="95">
        <f>+'第36表'!AB27</f>
        <v>0</v>
      </c>
      <c r="J27" s="95">
        <f t="shared" si="8"/>
        <v>0</v>
      </c>
      <c r="K27" s="95">
        <v>0</v>
      </c>
      <c r="L27" s="95">
        <v>0</v>
      </c>
      <c r="M27" s="95">
        <f t="shared" si="9"/>
        <v>0</v>
      </c>
      <c r="N27" s="95">
        <v>0</v>
      </c>
      <c r="O27" s="95">
        <v>0</v>
      </c>
      <c r="P27" s="95">
        <f t="shared" si="10"/>
        <v>0</v>
      </c>
      <c r="Q27" s="95">
        <v>0</v>
      </c>
      <c r="R27" s="95">
        <v>0</v>
      </c>
      <c r="S27" s="95"/>
      <c r="T27" s="95">
        <f t="shared" si="11"/>
        <v>0</v>
      </c>
      <c r="U27" s="95">
        <v>0</v>
      </c>
      <c r="V27" s="95">
        <v>0</v>
      </c>
      <c r="W27" s="96">
        <f>IF('第36表'!D27=0,REPT(" ",3)&amp;"-",ROUND(D27/'第36表'!D27*100,1))</f>
        <v>0.2</v>
      </c>
      <c r="X27" s="96">
        <f>IF('第36表'!E27=0,REPT(" ",3)&amp;"-",ROUND(E27/'第36表'!E27*100,1))</f>
        <v>0.3</v>
      </c>
      <c r="Y27" s="96">
        <f>IF('第36表'!F27=0,REPT(" ",3)&amp;"-",ROUND(F27/'第36表'!F27*100,1))</f>
        <v>0</v>
      </c>
      <c r="Z27" s="95">
        <f t="shared" si="12"/>
        <v>0</v>
      </c>
      <c r="AA27" s="95">
        <v>0</v>
      </c>
      <c r="AB27" s="95">
        <v>0</v>
      </c>
      <c r="AC27" s="96">
        <f t="shared" si="13"/>
        <v>0</v>
      </c>
      <c r="AD27" s="96">
        <f t="shared" si="14"/>
        <v>0</v>
      </c>
      <c r="AE27" s="97" t="str">
        <f t="shared" si="5"/>
        <v>    -</v>
      </c>
      <c r="AF27" s="43" t="s">
        <v>18</v>
      </c>
    </row>
    <row r="28" spans="1:32" ht="45" customHeight="1">
      <c r="A28" s="77"/>
      <c r="B28" s="68" t="s">
        <v>62</v>
      </c>
      <c r="C28" s="69"/>
      <c r="D28" s="94">
        <f aca="true" t="shared" si="15" ref="D28:D35">SUM(E28:F28)</f>
        <v>1</v>
      </c>
      <c r="E28" s="95">
        <f t="shared" si="3"/>
        <v>0</v>
      </c>
      <c r="F28" s="95">
        <f t="shared" si="4"/>
        <v>1</v>
      </c>
      <c r="G28" s="95">
        <f aca="true" t="shared" si="16" ref="G28:G35">SUM(H28:I28)</f>
        <v>1</v>
      </c>
      <c r="H28" s="95">
        <f>+'第36表'!AA28</f>
        <v>0</v>
      </c>
      <c r="I28" s="95">
        <f>+'第36表'!AB28</f>
        <v>1</v>
      </c>
      <c r="J28" s="95">
        <f aca="true" t="shared" si="17" ref="J28:J35">SUM(K28:L28)</f>
        <v>0</v>
      </c>
      <c r="K28" s="95">
        <v>0</v>
      </c>
      <c r="L28" s="95">
        <v>0</v>
      </c>
      <c r="M28" s="95">
        <f aca="true" t="shared" si="18" ref="M28:M35">SUM(N28:O28)</f>
        <v>0</v>
      </c>
      <c r="N28" s="95">
        <v>0</v>
      </c>
      <c r="O28" s="95">
        <v>0</v>
      </c>
      <c r="P28" s="95">
        <f aca="true" t="shared" si="19" ref="P28:P35">SUM(Q28:R28)</f>
        <v>0</v>
      </c>
      <c r="Q28" s="95">
        <v>0</v>
      </c>
      <c r="R28" s="95">
        <v>0</v>
      </c>
      <c r="S28" s="95"/>
      <c r="T28" s="95">
        <f aca="true" t="shared" si="20" ref="T28:T35">SUM(U28:V28)</f>
        <v>0</v>
      </c>
      <c r="U28" s="95">
        <v>0</v>
      </c>
      <c r="V28" s="95">
        <v>0</v>
      </c>
      <c r="W28" s="96">
        <f>IF('第36表'!D28=0,REPT(" ",3)&amp;"-",ROUND(D28/'第36表'!D28*100,1))</f>
        <v>0.3</v>
      </c>
      <c r="X28" s="96">
        <f>IF('第36表'!E28=0,REPT(" ",3)&amp;"-",ROUND(E28/'第36表'!E28*100,1))</f>
        <v>0</v>
      </c>
      <c r="Y28" s="96">
        <f>IF('第36表'!F28=0,REPT(" ",3)&amp;"-",ROUND(F28/'第36表'!F28*100,1))</f>
        <v>0.6</v>
      </c>
      <c r="Z28" s="95">
        <f aca="true" t="shared" si="21" ref="Z28:Z35">SUM(AA28:AB28)</f>
        <v>1</v>
      </c>
      <c r="AA28" s="95">
        <v>0</v>
      </c>
      <c r="AB28" s="95">
        <v>1</v>
      </c>
      <c r="AC28" s="96">
        <f t="shared" si="13"/>
        <v>100</v>
      </c>
      <c r="AD28" s="96" t="str">
        <f t="shared" si="14"/>
        <v>    -</v>
      </c>
      <c r="AE28" s="96">
        <f t="shared" si="5"/>
        <v>100</v>
      </c>
      <c r="AF28" s="43" t="s">
        <v>39</v>
      </c>
    </row>
    <row r="29" spans="1:32" ht="45" customHeight="1">
      <c r="A29" s="77"/>
      <c r="B29" s="68" t="s">
        <v>63</v>
      </c>
      <c r="C29" s="69"/>
      <c r="D29" s="94">
        <f>SUM(E29:F29)</f>
        <v>1</v>
      </c>
      <c r="E29" s="95">
        <f t="shared" si="3"/>
        <v>0</v>
      </c>
      <c r="F29" s="95">
        <f t="shared" si="4"/>
        <v>1</v>
      </c>
      <c r="G29" s="95">
        <f>SUM(H29:I29)</f>
        <v>1</v>
      </c>
      <c r="H29" s="95">
        <f>+'第36表'!AA29</f>
        <v>0</v>
      </c>
      <c r="I29" s="95">
        <f>+'第36表'!AB29</f>
        <v>1</v>
      </c>
      <c r="J29" s="95">
        <f>SUM(K29:L29)</f>
        <v>0</v>
      </c>
      <c r="K29" s="95">
        <v>0</v>
      </c>
      <c r="L29" s="95">
        <v>0</v>
      </c>
      <c r="M29" s="95">
        <f>SUM(N29:O29)</f>
        <v>0</v>
      </c>
      <c r="N29" s="95">
        <v>0</v>
      </c>
      <c r="O29" s="95">
        <v>0</v>
      </c>
      <c r="P29" s="95">
        <f>SUM(Q29:R29)</f>
        <v>0</v>
      </c>
      <c r="Q29" s="95">
        <v>0</v>
      </c>
      <c r="R29" s="95">
        <v>0</v>
      </c>
      <c r="S29" s="95"/>
      <c r="T29" s="95">
        <f>SUM(U29:V29)</f>
        <v>0</v>
      </c>
      <c r="U29" s="95">
        <v>0</v>
      </c>
      <c r="V29" s="95">
        <v>0</v>
      </c>
      <c r="W29" s="96">
        <f>IF('第36表'!D29=0,REPT(" ",3)&amp;"-",ROUND(D29/'第36表'!D29*100,1))</f>
        <v>0.3</v>
      </c>
      <c r="X29" s="96">
        <f>IF('第36表'!E29=0,REPT(" ",3)&amp;"-",ROUND(E29/'第36表'!E29*100,1))</f>
        <v>0</v>
      </c>
      <c r="Y29" s="96">
        <f>IF('第36表'!F29=0,REPT(" ",3)&amp;"-",ROUND(F29/'第36表'!F29*100,1))</f>
        <v>0.7</v>
      </c>
      <c r="Z29" s="95">
        <f>SUM(AA29:AB29)</f>
        <v>1</v>
      </c>
      <c r="AA29" s="95">
        <v>0</v>
      </c>
      <c r="AB29" s="95">
        <v>1</v>
      </c>
      <c r="AC29" s="96">
        <f t="shared" si="13"/>
        <v>100</v>
      </c>
      <c r="AD29" s="96" t="str">
        <f t="shared" si="14"/>
        <v>    -</v>
      </c>
      <c r="AE29" s="96">
        <f t="shared" si="5"/>
        <v>100</v>
      </c>
      <c r="AF29" s="43" t="s">
        <v>41</v>
      </c>
    </row>
    <row r="30" spans="1:32" ht="45" customHeight="1">
      <c r="A30" s="77"/>
      <c r="B30" s="68" t="s">
        <v>64</v>
      </c>
      <c r="C30" s="69"/>
      <c r="D30" s="94">
        <f>SUM(E30:F30)</f>
        <v>0</v>
      </c>
      <c r="E30" s="95">
        <f t="shared" si="3"/>
        <v>0</v>
      </c>
      <c r="F30" s="95">
        <v>0</v>
      </c>
      <c r="G30" s="95">
        <f>SUM(H30:I30)</f>
        <v>0</v>
      </c>
      <c r="H30" s="95">
        <f>+'第36表'!AA30</f>
        <v>0</v>
      </c>
      <c r="I30" s="95">
        <f>+'第36表'!AB30</f>
        <v>0</v>
      </c>
      <c r="J30" s="95">
        <f>SUM(K30:L30)</f>
        <v>0</v>
      </c>
      <c r="K30" s="95">
        <v>0</v>
      </c>
      <c r="L30" s="95">
        <v>0</v>
      </c>
      <c r="M30" s="95">
        <f>SUM(N30:O30)</f>
        <v>0</v>
      </c>
      <c r="N30" s="95">
        <v>0</v>
      </c>
      <c r="O30" s="95">
        <v>0</v>
      </c>
      <c r="P30" s="95">
        <f>SUM(Q30:R30)</f>
        <v>0</v>
      </c>
      <c r="Q30" s="95">
        <v>0</v>
      </c>
      <c r="R30" s="95">
        <v>0</v>
      </c>
      <c r="S30" s="95"/>
      <c r="T30" s="95">
        <f>SUM(U30:V30)</f>
        <v>0</v>
      </c>
      <c r="U30" s="95">
        <v>0</v>
      </c>
      <c r="V30" s="95">
        <v>0</v>
      </c>
      <c r="W30" s="96">
        <f>IF('第36表'!D30=0,REPT(" ",3)&amp;"-",ROUND(D30/'第36表'!D30*100,1))</f>
        <v>0</v>
      </c>
      <c r="X30" s="96">
        <f>IF('第36表'!E30=0,REPT(" ",3)&amp;"-",ROUND(E30/'第36表'!E30*100,1))</f>
        <v>0</v>
      </c>
      <c r="Y30" s="96">
        <f>IF('第36表'!F30=0,REPT(" ",3)&amp;"-",ROUND(F30/'第36表'!F30*100,1))</f>
        <v>0</v>
      </c>
      <c r="Z30" s="95">
        <f>SUM(AA30:AB30)</f>
        <v>0</v>
      </c>
      <c r="AA30" s="95">
        <v>0</v>
      </c>
      <c r="AB30" s="95">
        <v>0</v>
      </c>
      <c r="AC30" s="96" t="str">
        <f t="shared" si="13"/>
        <v>    -</v>
      </c>
      <c r="AD30" s="96" t="str">
        <f t="shared" si="14"/>
        <v>    -</v>
      </c>
      <c r="AE30" s="96" t="str">
        <f t="shared" si="5"/>
        <v>    -</v>
      </c>
      <c r="AF30" s="43" t="s">
        <v>42</v>
      </c>
    </row>
    <row r="31" spans="1:32" ht="22.5" customHeight="1">
      <c r="A31" s="77"/>
      <c r="B31" s="68"/>
      <c r="C31" s="69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6"/>
      <c r="Y31" s="96"/>
      <c r="Z31" s="95"/>
      <c r="AA31" s="95"/>
      <c r="AB31" s="95"/>
      <c r="AC31" s="96"/>
      <c r="AD31" s="96"/>
      <c r="AE31" s="96"/>
      <c r="AF31" s="43"/>
    </row>
    <row r="32" spans="1:32" ht="45" customHeight="1">
      <c r="A32" s="23"/>
      <c r="B32" s="66" t="s">
        <v>65</v>
      </c>
      <c r="C32" s="75"/>
      <c r="D32" s="94">
        <f t="shared" si="15"/>
        <v>0</v>
      </c>
      <c r="E32" s="95">
        <f aca="true" t="shared" si="22" ref="E32:F35">H32+K32+N32+Q32+U32</f>
        <v>0</v>
      </c>
      <c r="F32" s="95">
        <f t="shared" si="22"/>
        <v>0</v>
      </c>
      <c r="G32" s="95">
        <f t="shared" si="16"/>
        <v>0</v>
      </c>
      <c r="H32" s="95">
        <f>+'第36表'!AA32</f>
        <v>0</v>
      </c>
      <c r="I32" s="95">
        <f>+'第36表'!AB32</f>
        <v>0</v>
      </c>
      <c r="J32" s="95">
        <f t="shared" si="17"/>
        <v>0</v>
      </c>
      <c r="K32" s="95">
        <v>0</v>
      </c>
      <c r="L32" s="95">
        <v>0</v>
      </c>
      <c r="M32" s="95">
        <f t="shared" si="18"/>
        <v>0</v>
      </c>
      <c r="N32" s="95">
        <v>0</v>
      </c>
      <c r="O32" s="95">
        <v>0</v>
      </c>
      <c r="P32" s="95">
        <f t="shared" si="19"/>
        <v>0</v>
      </c>
      <c r="Q32" s="95">
        <v>0</v>
      </c>
      <c r="R32" s="95">
        <v>0</v>
      </c>
      <c r="S32" s="95"/>
      <c r="T32" s="95">
        <f t="shared" si="20"/>
        <v>0</v>
      </c>
      <c r="U32" s="95">
        <v>0</v>
      </c>
      <c r="V32" s="95">
        <v>0</v>
      </c>
      <c r="W32" s="96">
        <f>IF('第36表'!D32=0,REPT(" ",3)&amp;"-",ROUND(D32/'第36表'!D32*100,1))</f>
        <v>0</v>
      </c>
      <c r="X32" s="96">
        <f>IF('第36表'!E32=0,REPT(" ",3)&amp;"-",ROUND(E32/'第36表'!E32*100,1))</f>
        <v>0</v>
      </c>
      <c r="Y32" s="96">
        <f>IF('第36表'!F32=0,REPT(" ",3)&amp;"-",ROUND(F32/'第36表'!F32*100,1))</f>
        <v>0</v>
      </c>
      <c r="Z32" s="95">
        <f t="shared" si="21"/>
        <v>0</v>
      </c>
      <c r="AA32" s="95">
        <v>0</v>
      </c>
      <c r="AB32" s="95">
        <v>0</v>
      </c>
      <c r="AC32" s="96" t="str">
        <f t="shared" si="13"/>
        <v>    -</v>
      </c>
      <c r="AD32" s="96" t="str">
        <f t="shared" si="14"/>
        <v>    -</v>
      </c>
      <c r="AE32" s="96" t="str">
        <f t="shared" si="5"/>
        <v>    -</v>
      </c>
      <c r="AF32" s="80" t="s">
        <v>20</v>
      </c>
    </row>
    <row r="33" spans="1:32" ht="45" customHeight="1">
      <c r="A33" s="25"/>
      <c r="B33" s="68" t="s">
        <v>66</v>
      </c>
      <c r="C33" s="71"/>
      <c r="D33" s="94">
        <f t="shared" si="15"/>
        <v>1</v>
      </c>
      <c r="E33" s="95">
        <f t="shared" si="22"/>
        <v>0</v>
      </c>
      <c r="F33" s="95">
        <f t="shared" si="22"/>
        <v>1</v>
      </c>
      <c r="G33" s="95">
        <f t="shared" si="16"/>
        <v>1</v>
      </c>
      <c r="H33" s="95">
        <f>+'第36表'!AA33</f>
        <v>0</v>
      </c>
      <c r="I33" s="95">
        <f>+'第36表'!AB33</f>
        <v>1</v>
      </c>
      <c r="J33" s="95">
        <f t="shared" si="17"/>
        <v>0</v>
      </c>
      <c r="K33" s="95">
        <v>0</v>
      </c>
      <c r="L33" s="95">
        <v>0</v>
      </c>
      <c r="M33" s="95">
        <f t="shared" si="18"/>
        <v>0</v>
      </c>
      <c r="N33" s="95">
        <v>0</v>
      </c>
      <c r="O33" s="95">
        <v>0</v>
      </c>
      <c r="P33" s="95">
        <f t="shared" si="19"/>
        <v>0</v>
      </c>
      <c r="Q33" s="95">
        <v>0</v>
      </c>
      <c r="R33" s="95">
        <v>0</v>
      </c>
      <c r="S33" s="95"/>
      <c r="T33" s="95">
        <f t="shared" si="20"/>
        <v>0</v>
      </c>
      <c r="U33" s="95">
        <v>0</v>
      </c>
      <c r="V33" s="95">
        <v>0</v>
      </c>
      <c r="W33" s="96">
        <f>IF('第36表'!D33=0,REPT(" ",3)&amp;"-",ROUND(D33/'第36表'!D33*100,1))</f>
        <v>0.4</v>
      </c>
      <c r="X33" s="96">
        <f>IF('第36表'!E33=0,REPT(" ",3)&amp;"-",ROUND(E33/'第36表'!E33*100,1))</f>
        <v>0</v>
      </c>
      <c r="Y33" s="96">
        <f>IF('第36表'!F33=0,REPT(" ",3)&amp;"-",ROUND(F33/'第36表'!F33*100,1))</f>
        <v>0.8</v>
      </c>
      <c r="Z33" s="95">
        <f t="shared" si="21"/>
        <v>0</v>
      </c>
      <c r="AA33" s="95">
        <v>0</v>
      </c>
      <c r="AB33" s="95">
        <v>0</v>
      </c>
      <c r="AC33" s="96">
        <f t="shared" si="13"/>
        <v>0</v>
      </c>
      <c r="AD33" s="96" t="str">
        <f t="shared" si="14"/>
        <v>    -</v>
      </c>
      <c r="AE33" s="96">
        <f t="shared" si="5"/>
        <v>0</v>
      </c>
      <c r="AF33" s="43" t="s">
        <v>21</v>
      </c>
    </row>
    <row r="34" spans="1:32" ht="45" customHeight="1">
      <c r="A34" s="25"/>
      <c r="B34" s="68" t="s">
        <v>67</v>
      </c>
      <c r="C34" s="71"/>
      <c r="D34" s="94">
        <f t="shared" si="15"/>
        <v>0</v>
      </c>
      <c r="E34" s="95">
        <f t="shared" si="22"/>
        <v>0</v>
      </c>
      <c r="F34" s="95">
        <f t="shared" si="22"/>
        <v>0</v>
      </c>
      <c r="G34" s="95">
        <f t="shared" si="16"/>
        <v>0</v>
      </c>
      <c r="H34" s="95">
        <f>+'第36表'!AA34</f>
        <v>0</v>
      </c>
      <c r="I34" s="95">
        <f>+'第36表'!AB34</f>
        <v>0</v>
      </c>
      <c r="J34" s="95">
        <f t="shared" si="17"/>
        <v>0</v>
      </c>
      <c r="K34" s="95">
        <v>0</v>
      </c>
      <c r="L34" s="95">
        <v>0</v>
      </c>
      <c r="M34" s="95">
        <f t="shared" si="18"/>
        <v>0</v>
      </c>
      <c r="N34" s="95">
        <v>0</v>
      </c>
      <c r="O34" s="95">
        <v>0</v>
      </c>
      <c r="P34" s="95">
        <f t="shared" si="19"/>
        <v>0</v>
      </c>
      <c r="Q34" s="95">
        <v>0</v>
      </c>
      <c r="R34" s="95">
        <v>0</v>
      </c>
      <c r="S34" s="95"/>
      <c r="T34" s="95">
        <f t="shared" si="20"/>
        <v>0</v>
      </c>
      <c r="U34" s="95">
        <v>0</v>
      </c>
      <c r="V34" s="95">
        <v>0</v>
      </c>
      <c r="W34" s="96">
        <f>IF('第36表'!D34=0,REPT(" ",3)&amp;"-",ROUND(D34/'第36表'!D34*100,1))</f>
        <v>0</v>
      </c>
      <c r="X34" s="96">
        <f>IF('第36表'!E34=0,REPT(" ",3)&amp;"-",ROUND(E34/'第36表'!E34*100,1))</f>
        <v>0</v>
      </c>
      <c r="Y34" s="96">
        <f>IF('第36表'!F34=0,REPT(" ",3)&amp;"-",ROUND(F34/'第36表'!F34*100,1))</f>
        <v>0</v>
      </c>
      <c r="Z34" s="95">
        <f t="shared" si="21"/>
        <v>0</v>
      </c>
      <c r="AA34" s="95">
        <v>0</v>
      </c>
      <c r="AB34" s="95">
        <v>0</v>
      </c>
      <c r="AC34" s="96" t="str">
        <f t="shared" si="13"/>
        <v>    -</v>
      </c>
      <c r="AD34" s="96" t="str">
        <f t="shared" si="14"/>
        <v>    -</v>
      </c>
      <c r="AE34" s="96" t="str">
        <f t="shared" si="5"/>
        <v>    -</v>
      </c>
      <c r="AF34" s="43" t="s">
        <v>22</v>
      </c>
    </row>
    <row r="35" spans="1:32" ht="45" customHeight="1">
      <c r="A35" s="30"/>
      <c r="B35" s="72" t="s">
        <v>68</v>
      </c>
      <c r="C35" s="73"/>
      <c r="D35" s="98">
        <f t="shared" si="15"/>
        <v>0</v>
      </c>
      <c r="E35" s="99">
        <f t="shared" si="22"/>
        <v>0</v>
      </c>
      <c r="F35" s="99">
        <f t="shared" si="22"/>
        <v>0</v>
      </c>
      <c r="G35" s="99">
        <f t="shared" si="16"/>
        <v>0</v>
      </c>
      <c r="H35" s="99">
        <f>+'第36表'!AA35</f>
        <v>0</v>
      </c>
      <c r="I35" s="99">
        <f>+'第36表'!AB35</f>
        <v>0</v>
      </c>
      <c r="J35" s="99">
        <f t="shared" si="17"/>
        <v>0</v>
      </c>
      <c r="K35" s="99">
        <v>0</v>
      </c>
      <c r="L35" s="99">
        <v>0</v>
      </c>
      <c r="M35" s="99">
        <f t="shared" si="18"/>
        <v>0</v>
      </c>
      <c r="N35" s="99">
        <v>0</v>
      </c>
      <c r="O35" s="99">
        <v>0</v>
      </c>
      <c r="P35" s="99">
        <f t="shared" si="19"/>
        <v>0</v>
      </c>
      <c r="Q35" s="99">
        <v>0</v>
      </c>
      <c r="R35" s="99">
        <v>0</v>
      </c>
      <c r="S35" s="95"/>
      <c r="T35" s="99">
        <f t="shared" si="20"/>
        <v>0</v>
      </c>
      <c r="U35" s="99">
        <v>0</v>
      </c>
      <c r="V35" s="99">
        <v>0</v>
      </c>
      <c r="W35" s="100">
        <f>IF('第36表'!D35=0,REPT(" ",3)&amp;"-",ROUND(D35/'第36表'!D35*100,1))</f>
        <v>0</v>
      </c>
      <c r="X35" s="100">
        <f>IF('第36表'!E35=0,REPT(" ",3)&amp;"-",ROUND(E35/'第36表'!E35*100,1))</f>
        <v>0</v>
      </c>
      <c r="Y35" s="100">
        <f>IF('第36表'!F35=0,REPT(" ",3)&amp;"-",ROUND(F35/'第36表'!F35*100,1))</f>
        <v>0</v>
      </c>
      <c r="Z35" s="99">
        <f t="shared" si="21"/>
        <v>0</v>
      </c>
      <c r="AA35" s="99">
        <v>0</v>
      </c>
      <c r="AB35" s="99">
        <v>0</v>
      </c>
      <c r="AC35" s="100" t="str">
        <f t="shared" si="13"/>
        <v>    -</v>
      </c>
      <c r="AD35" s="100" t="str">
        <f t="shared" si="14"/>
        <v>    -</v>
      </c>
      <c r="AE35" s="100" t="str">
        <f t="shared" si="5"/>
        <v>    -</v>
      </c>
      <c r="AF35" s="81" t="s">
        <v>23</v>
      </c>
    </row>
    <row r="36" s="93" customFormat="1" ht="45" customHeight="1">
      <c r="C36" s="93" t="s">
        <v>113</v>
      </c>
    </row>
  </sheetData>
  <sheetProtection/>
  <mergeCells count="14">
    <mergeCell ref="W3:Y4"/>
    <mergeCell ref="D3:F4"/>
    <mergeCell ref="G3:I4"/>
    <mergeCell ref="T3:V3"/>
    <mergeCell ref="T4:V4"/>
    <mergeCell ref="J3:L3"/>
    <mergeCell ref="J4:L4"/>
    <mergeCell ref="M3:O3"/>
    <mergeCell ref="M4:O4"/>
    <mergeCell ref="P3:R3"/>
    <mergeCell ref="A3:C7"/>
    <mergeCell ref="P4:R4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9 G9 J9 M9 T9 Z9" formulaRange="1"/>
    <ignoredError sqref="E11 J11 M11 P11 M14 P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0.91796875" style="13" customWidth="1"/>
    <col min="2" max="2" width="13.83203125" style="13" customWidth="1"/>
    <col min="3" max="3" width="0.91796875" style="13" customWidth="1"/>
    <col min="4" max="4" width="11.16015625" style="13" customWidth="1"/>
    <col min="5" max="6" width="10.66015625" style="13" customWidth="1"/>
    <col min="7" max="8" width="9.58203125" style="13" customWidth="1"/>
    <col min="9" max="11" width="8.66015625" style="13" customWidth="1"/>
    <col min="12" max="12" width="7.16015625" style="13" customWidth="1"/>
    <col min="13" max="14" width="6.66015625" style="13" customWidth="1"/>
    <col min="15" max="18" width="5.66015625" style="13" customWidth="1"/>
    <col min="19" max="24" width="9.16015625" style="13" customWidth="1"/>
    <col min="25" max="27" width="8.66015625" style="13" customWidth="1"/>
    <col min="28" max="30" width="11.16015625" style="1" customWidth="1"/>
    <col min="31" max="31" width="8.16015625" style="15" customWidth="1"/>
    <col min="32" max="16384" width="8.83203125" style="13" customWidth="1"/>
  </cols>
  <sheetData>
    <row r="1" spans="2:31" s="21" customFormat="1" ht="31.5" customHeight="1">
      <c r="B1" s="21" t="s">
        <v>74</v>
      </c>
      <c r="AE1" s="105"/>
    </row>
    <row r="2" spans="2:31" ht="31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"/>
      <c r="AC2" s="4"/>
      <c r="AD2" s="4"/>
      <c r="AE2" s="16"/>
    </row>
    <row r="3" spans="1:31" ht="31.5" customHeight="1">
      <c r="A3" s="22"/>
      <c r="B3" s="22"/>
      <c r="C3" s="22"/>
      <c r="D3" s="78"/>
      <c r="E3" s="167" t="s">
        <v>101</v>
      </c>
      <c r="F3" s="180"/>
      <c r="G3" s="180"/>
      <c r="H3" s="180"/>
      <c r="I3" s="180"/>
      <c r="J3" s="180"/>
      <c r="K3" s="180"/>
      <c r="L3" s="180"/>
      <c r="M3" s="180"/>
      <c r="N3" s="180"/>
      <c r="O3" s="117"/>
      <c r="P3" s="115"/>
      <c r="Q3" s="116"/>
      <c r="R3" s="118"/>
      <c r="S3" s="136" t="s">
        <v>104</v>
      </c>
      <c r="T3" s="136"/>
      <c r="U3" s="137"/>
      <c r="V3" s="161" t="s">
        <v>105</v>
      </c>
      <c r="W3" s="162"/>
      <c r="X3" s="162"/>
      <c r="Y3" s="162"/>
      <c r="Z3" s="162"/>
      <c r="AA3" s="163"/>
      <c r="AB3" s="126" t="s">
        <v>35</v>
      </c>
      <c r="AC3" s="126"/>
      <c r="AD3" s="127"/>
      <c r="AE3" s="106"/>
    </row>
    <row r="4" spans="1:31" ht="31.5" customHeight="1">
      <c r="A4" s="27"/>
      <c r="B4" s="27" t="s">
        <v>19</v>
      </c>
      <c r="C4" s="27"/>
      <c r="D4" s="32"/>
      <c r="E4" s="167" t="s">
        <v>102</v>
      </c>
      <c r="F4" s="168"/>
      <c r="G4" s="168"/>
      <c r="H4" s="168"/>
      <c r="I4" s="168"/>
      <c r="J4" s="168"/>
      <c r="K4" s="168"/>
      <c r="L4" s="168"/>
      <c r="M4" s="168"/>
      <c r="N4" s="169"/>
      <c r="O4" s="170" t="s">
        <v>103</v>
      </c>
      <c r="P4" s="170"/>
      <c r="Q4" s="171"/>
      <c r="R4" s="82"/>
      <c r="S4" s="170"/>
      <c r="T4" s="170"/>
      <c r="U4" s="171"/>
      <c r="V4" s="164"/>
      <c r="W4" s="165"/>
      <c r="X4" s="165"/>
      <c r="Y4" s="165"/>
      <c r="Z4" s="165"/>
      <c r="AA4" s="166"/>
      <c r="AB4" s="129"/>
      <c r="AC4" s="129"/>
      <c r="AD4" s="130"/>
      <c r="AE4" s="107" t="s">
        <v>2</v>
      </c>
    </row>
    <row r="5" spans="1:31" ht="31.5" customHeight="1">
      <c r="A5" s="141" t="s">
        <v>3</v>
      </c>
      <c r="B5" s="141"/>
      <c r="C5" s="142"/>
      <c r="D5" s="43" t="s">
        <v>4</v>
      </c>
      <c r="E5" s="125" t="s">
        <v>81</v>
      </c>
      <c r="F5" s="28" t="s">
        <v>27</v>
      </c>
      <c r="G5" s="29"/>
      <c r="H5" s="29"/>
      <c r="I5" s="145" t="s">
        <v>43</v>
      </c>
      <c r="J5" s="134"/>
      <c r="K5" s="146"/>
      <c r="L5" s="167" t="s">
        <v>44</v>
      </c>
      <c r="M5" s="168"/>
      <c r="N5" s="169"/>
      <c r="O5" s="139"/>
      <c r="P5" s="139"/>
      <c r="Q5" s="140"/>
      <c r="R5" s="82"/>
      <c r="S5" s="139"/>
      <c r="T5" s="139"/>
      <c r="U5" s="140"/>
      <c r="V5" s="175" t="s">
        <v>106</v>
      </c>
      <c r="W5" s="176"/>
      <c r="X5" s="177"/>
      <c r="Y5" s="178" t="s">
        <v>107</v>
      </c>
      <c r="Z5" s="176"/>
      <c r="AA5" s="179"/>
      <c r="AB5" s="40"/>
      <c r="AC5" s="32"/>
      <c r="AD5" s="41"/>
      <c r="AE5" s="108"/>
    </row>
    <row r="6" spans="1:31" ht="31.5" customHeight="1">
      <c r="A6" s="27"/>
      <c r="B6" s="27"/>
      <c r="C6" s="42"/>
      <c r="D6" s="32"/>
      <c r="E6" s="172"/>
      <c r="F6" s="157" t="s">
        <v>4</v>
      </c>
      <c r="G6" s="159" t="s">
        <v>5</v>
      </c>
      <c r="H6" s="173" t="s">
        <v>6</v>
      </c>
      <c r="I6" s="157" t="s">
        <v>4</v>
      </c>
      <c r="J6" s="159" t="s">
        <v>5</v>
      </c>
      <c r="K6" s="173" t="s">
        <v>6</v>
      </c>
      <c r="L6" s="157" t="s">
        <v>4</v>
      </c>
      <c r="M6" s="159" t="s">
        <v>5</v>
      </c>
      <c r="N6" s="173" t="s">
        <v>6</v>
      </c>
      <c r="O6" s="127" t="s">
        <v>4</v>
      </c>
      <c r="P6" s="159" t="s">
        <v>5</v>
      </c>
      <c r="Q6" s="173" t="s">
        <v>6</v>
      </c>
      <c r="R6" s="25"/>
      <c r="S6" s="127" t="s">
        <v>4</v>
      </c>
      <c r="T6" s="159" t="s">
        <v>5</v>
      </c>
      <c r="U6" s="173" t="s">
        <v>6</v>
      </c>
      <c r="V6" s="157" t="s">
        <v>4</v>
      </c>
      <c r="W6" s="159" t="s">
        <v>5</v>
      </c>
      <c r="X6" s="173" t="s">
        <v>6</v>
      </c>
      <c r="Y6" s="157" t="s">
        <v>4</v>
      </c>
      <c r="Z6" s="159" t="s">
        <v>5</v>
      </c>
      <c r="AA6" s="173" t="s">
        <v>6</v>
      </c>
      <c r="AB6" s="50" t="s">
        <v>4</v>
      </c>
      <c r="AC6" s="43" t="s">
        <v>5</v>
      </c>
      <c r="AD6" s="51" t="s">
        <v>6</v>
      </c>
      <c r="AE6" s="107" t="s">
        <v>7</v>
      </c>
    </row>
    <row r="7" spans="1:31" ht="31.5" customHeight="1">
      <c r="A7" s="27"/>
      <c r="B7" s="27"/>
      <c r="C7" s="42"/>
      <c r="D7" s="52"/>
      <c r="E7" s="128"/>
      <c r="F7" s="158"/>
      <c r="G7" s="160"/>
      <c r="H7" s="174"/>
      <c r="I7" s="158"/>
      <c r="J7" s="160"/>
      <c r="K7" s="174"/>
      <c r="L7" s="158"/>
      <c r="M7" s="160"/>
      <c r="N7" s="174"/>
      <c r="O7" s="130"/>
      <c r="P7" s="160"/>
      <c r="Q7" s="174"/>
      <c r="R7" s="25"/>
      <c r="S7" s="130"/>
      <c r="T7" s="160"/>
      <c r="U7" s="174"/>
      <c r="V7" s="158"/>
      <c r="W7" s="160"/>
      <c r="X7" s="174"/>
      <c r="Y7" s="158"/>
      <c r="Z7" s="160"/>
      <c r="AA7" s="174"/>
      <c r="AB7" s="60"/>
      <c r="AC7" s="52"/>
      <c r="AD7" s="61"/>
      <c r="AE7" s="109"/>
    </row>
    <row r="8" spans="1:31" ht="31.5" customHeight="1">
      <c r="A8" s="22"/>
      <c r="B8" s="22"/>
      <c r="C8" s="62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4"/>
      <c r="AC8" s="4"/>
      <c r="AD8" s="4"/>
      <c r="AE8" s="108"/>
    </row>
    <row r="9" spans="1:31" ht="39" customHeight="1">
      <c r="A9" s="123" t="s">
        <v>118</v>
      </c>
      <c r="B9" s="123"/>
      <c r="C9" s="124"/>
      <c r="D9" s="101">
        <f>E9+S9+V9+Y9</f>
        <v>11350</v>
      </c>
      <c r="E9" s="95">
        <f>F9+I9+L9+O9</f>
        <v>11142</v>
      </c>
      <c r="F9" s="95">
        <f>SUM(G9:H9)</f>
        <v>10921</v>
      </c>
      <c r="G9" s="95">
        <v>5601</v>
      </c>
      <c r="H9" s="95">
        <v>5320</v>
      </c>
      <c r="I9" s="95">
        <f>SUM(J9:K9)</f>
        <v>81</v>
      </c>
      <c r="J9" s="95">
        <v>48</v>
      </c>
      <c r="K9" s="95">
        <v>33</v>
      </c>
      <c r="L9" s="95">
        <f>SUM(M9:N9)</f>
        <v>140</v>
      </c>
      <c r="M9" s="95">
        <v>67</v>
      </c>
      <c r="N9" s="95">
        <v>73</v>
      </c>
      <c r="O9" s="95">
        <f>SUM(P9:Q9)</f>
        <v>0</v>
      </c>
      <c r="P9" s="95">
        <v>0</v>
      </c>
      <c r="Q9" s="95">
        <v>0</v>
      </c>
      <c r="R9" s="95"/>
      <c r="S9" s="95">
        <f>SUM(T9:U9)</f>
        <v>157</v>
      </c>
      <c r="T9" s="95">
        <v>138</v>
      </c>
      <c r="U9" s="95">
        <v>19</v>
      </c>
      <c r="V9" s="95">
        <f>SUM(W9:X9)</f>
        <v>51</v>
      </c>
      <c r="W9" s="95">
        <v>29</v>
      </c>
      <c r="X9" s="95">
        <v>22</v>
      </c>
      <c r="Y9" s="95">
        <f>SUM(Z9:AA9)</f>
        <v>0</v>
      </c>
      <c r="Z9" s="95">
        <v>0</v>
      </c>
      <c r="AA9" s="95">
        <v>0</v>
      </c>
      <c r="AB9" s="96">
        <f>IF('第36表'!D9=0,REPT(" ",4)&amp;"-",ROUND('第36表'!G9/'第36表'!D9*100,1))</f>
        <v>98.6</v>
      </c>
      <c r="AC9" s="96">
        <f>IF('第36表'!E9=0,REPT(" ",4)&amp;"-",ROUND('第36表'!H9/'第36表'!E9*100,1))</f>
        <v>98.2</v>
      </c>
      <c r="AD9" s="96">
        <f>IF('第36表'!F9=0,REPT(" ",4)&amp;"-",ROUND('第36表'!I9/'第36表'!F9*100,1))</f>
        <v>99</v>
      </c>
      <c r="AE9" s="79" t="s">
        <v>120</v>
      </c>
    </row>
    <row r="10" spans="1:31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96"/>
      <c r="AD10" s="96"/>
      <c r="AE10" s="32"/>
    </row>
    <row r="11" spans="1:31" ht="39" customHeight="1">
      <c r="A11" s="123" t="s">
        <v>119</v>
      </c>
      <c r="B11" s="123"/>
      <c r="C11" s="124"/>
      <c r="D11" s="101">
        <f>E11+S11+V11+Y11</f>
        <v>11722</v>
      </c>
      <c r="E11" s="95">
        <f>F11+I11+L11+O11</f>
        <v>11495</v>
      </c>
      <c r="F11" s="95">
        <f>SUM(G11:H11)</f>
        <v>11180</v>
      </c>
      <c r="G11" s="95">
        <f aca="true" t="shared" si="0" ref="G11:AA11">SUM(G17:G35)</f>
        <v>5709</v>
      </c>
      <c r="H11" s="95">
        <f t="shared" si="0"/>
        <v>5471</v>
      </c>
      <c r="I11" s="95">
        <f>SUM(J11:K11)</f>
        <v>213</v>
      </c>
      <c r="J11" s="95">
        <f t="shared" si="0"/>
        <v>110</v>
      </c>
      <c r="K11" s="95">
        <f t="shared" si="0"/>
        <v>103</v>
      </c>
      <c r="L11" s="95">
        <f>SUM(M11:N11)</f>
        <v>102</v>
      </c>
      <c r="M11" s="95">
        <f t="shared" si="0"/>
        <v>53</v>
      </c>
      <c r="N11" s="95">
        <f t="shared" si="0"/>
        <v>49</v>
      </c>
      <c r="O11" s="95">
        <f>SUM(P11:Q11)</f>
        <v>0</v>
      </c>
      <c r="P11" s="95">
        <f>SUM(P17:P35)</f>
        <v>0</v>
      </c>
      <c r="Q11" s="95">
        <f>SUM(Q17:Q35)</f>
        <v>0</v>
      </c>
      <c r="R11" s="95"/>
      <c r="S11" s="95">
        <f>SUM(T11:U11)</f>
        <v>162</v>
      </c>
      <c r="T11" s="95">
        <f t="shared" si="0"/>
        <v>146</v>
      </c>
      <c r="U11" s="95">
        <f t="shared" si="0"/>
        <v>16</v>
      </c>
      <c r="V11" s="95">
        <f>SUM(W11:X11)</f>
        <v>65</v>
      </c>
      <c r="W11" s="95">
        <f t="shared" si="0"/>
        <v>40</v>
      </c>
      <c r="X11" s="95">
        <f t="shared" si="0"/>
        <v>25</v>
      </c>
      <c r="Y11" s="95">
        <f>SUM(Z11:AA11)</f>
        <v>0</v>
      </c>
      <c r="Z11" s="95">
        <f t="shared" si="0"/>
        <v>0</v>
      </c>
      <c r="AA11" s="95">
        <f t="shared" si="0"/>
        <v>0</v>
      </c>
      <c r="AB11" s="96">
        <f>IF('第36表'!D11=0,REPT(" ",4)&amp;"-",ROUND('第36表'!G11/'第36表'!D11*100,1))</f>
        <v>98.6</v>
      </c>
      <c r="AC11" s="96">
        <f>IF('第36表'!E11=0,REPT(" ",4)&amp;"-",ROUND('第36表'!H11/'第36表'!E11*100,1))</f>
        <v>98.4</v>
      </c>
      <c r="AD11" s="96">
        <f>IF('第36表'!F11=0,REPT(" ",4)&amp;"-",ROUND('第36表'!I11/'第36表'!F11*100,1))</f>
        <v>98.8</v>
      </c>
      <c r="AE11" s="31" t="s">
        <v>121</v>
      </c>
    </row>
    <row r="12" spans="1:31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96"/>
      <c r="AD12" s="96"/>
      <c r="AE12" s="31"/>
    </row>
    <row r="13" spans="1:31" ht="39" customHeight="1">
      <c r="A13" s="20"/>
      <c r="B13" s="20" t="s">
        <v>75</v>
      </c>
      <c r="C13" s="63"/>
      <c r="D13" s="101">
        <f>E13+S13+V13+Y13</f>
        <v>157</v>
      </c>
      <c r="E13" s="95">
        <f>F13+I13+L13+O13</f>
        <v>157</v>
      </c>
      <c r="F13" s="95">
        <f aca="true" t="shared" si="1" ref="F13:F35">SUM(G13:H13)</f>
        <v>157</v>
      </c>
      <c r="G13" s="95">
        <v>82</v>
      </c>
      <c r="H13" s="95">
        <v>75</v>
      </c>
      <c r="I13" s="95">
        <f aca="true" t="shared" si="2" ref="I13:I35">SUM(J13:K13)</f>
        <v>0</v>
      </c>
      <c r="J13" s="95">
        <v>0</v>
      </c>
      <c r="K13" s="95">
        <v>0</v>
      </c>
      <c r="L13" s="95">
        <f aca="true" t="shared" si="3" ref="L13:L35">SUM(M13:N13)</f>
        <v>0</v>
      </c>
      <c r="M13" s="95">
        <v>0</v>
      </c>
      <c r="N13" s="95">
        <v>0</v>
      </c>
      <c r="O13" s="95">
        <f aca="true" t="shared" si="4" ref="O13:O35">SUM(P13:Q13)</f>
        <v>0</v>
      </c>
      <c r="P13" s="95">
        <v>0</v>
      </c>
      <c r="Q13" s="95">
        <v>0</v>
      </c>
      <c r="R13" s="95"/>
      <c r="S13" s="95">
        <f aca="true" t="shared" si="5" ref="S13:S35">SUM(T13:U13)</f>
        <v>0</v>
      </c>
      <c r="T13" s="95">
        <v>0</v>
      </c>
      <c r="U13" s="95">
        <v>0</v>
      </c>
      <c r="V13" s="95">
        <f aca="true" t="shared" si="6" ref="V13:V35">SUM(W13:X13)</f>
        <v>0</v>
      </c>
      <c r="W13" s="95">
        <v>0</v>
      </c>
      <c r="X13" s="95">
        <v>0</v>
      </c>
      <c r="Y13" s="95">
        <f aca="true" t="shared" si="7" ref="Y13:Y35">SUM(Z13:AA13)</f>
        <v>0</v>
      </c>
      <c r="Z13" s="95">
        <v>0</v>
      </c>
      <c r="AA13" s="95">
        <v>0</v>
      </c>
      <c r="AB13" s="96">
        <f>IF('第36表'!D13=0,REPT(" ",4)&amp;"-",ROUND('第36表'!G13/'第36表'!D13*100,1))</f>
        <v>100</v>
      </c>
      <c r="AC13" s="96">
        <f>IF('第36表'!E13=0,REPT(" ",4)&amp;"-",ROUND('第36表'!H13/'第36表'!E13*100,1))</f>
        <v>100</v>
      </c>
      <c r="AD13" s="96">
        <f>IF('第36表'!F13=0,REPT(" ",4)&amp;"-",ROUND('第36表'!I13/'第36表'!F13*100,1))</f>
        <v>100</v>
      </c>
      <c r="AE13" s="43" t="s">
        <v>78</v>
      </c>
    </row>
    <row r="14" spans="1:31" ht="39" customHeight="1">
      <c r="A14" s="20"/>
      <c r="B14" s="20" t="s">
        <v>76</v>
      </c>
      <c r="C14" s="63"/>
      <c r="D14" s="101">
        <f>E14+S14+V14+Y14</f>
        <v>11331</v>
      </c>
      <c r="E14" s="95">
        <f>F14+I14+L14+O14</f>
        <v>11104</v>
      </c>
      <c r="F14" s="95">
        <f t="shared" si="1"/>
        <v>10790</v>
      </c>
      <c r="G14" s="95">
        <f>G11-G13-G15</f>
        <v>5511</v>
      </c>
      <c r="H14" s="95">
        <f>H11-H13-H15</f>
        <v>5279</v>
      </c>
      <c r="I14" s="95">
        <f t="shared" si="2"/>
        <v>212</v>
      </c>
      <c r="J14" s="95">
        <f>J11-J13-J15</f>
        <v>109</v>
      </c>
      <c r="K14" s="95">
        <f>K11-K13-K15</f>
        <v>103</v>
      </c>
      <c r="L14" s="95">
        <f t="shared" si="3"/>
        <v>102</v>
      </c>
      <c r="M14" s="95">
        <f>M11-M13-M15</f>
        <v>53</v>
      </c>
      <c r="N14" s="95">
        <f>N11-N13-N15</f>
        <v>49</v>
      </c>
      <c r="O14" s="95">
        <f t="shared" si="4"/>
        <v>0</v>
      </c>
      <c r="P14" s="95">
        <f>P11-P13-P15</f>
        <v>0</v>
      </c>
      <c r="Q14" s="95">
        <f>Q11-Q13-Q15</f>
        <v>0</v>
      </c>
      <c r="R14" s="95"/>
      <c r="S14" s="95">
        <f t="shared" si="5"/>
        <v>162</v>
      </c>
      <c r="T14" s="95">
        <f>T11-T13-T15</f>
        <v>146</v>
      </c>
      <c r="U14" s="95">
        <f>U11-U13-U15</f>
        <v>16</v>
      </c>
      <c r="V14" s="95">
        <f t="shared" si="6"/>
        <v>65</v>
      </c>
      <c r="W14" s="95">
        <f>W11-W13-W15</f>
        <v>40</v>
      </c>
      <c r="X14" s="95">
        <f>X11-X13-X15</f>
        <v>25</v>
      </c>
      <c r="Y14" s="95">
        <f t="shared" si="7"/>
        <v>0</v>
      </c>
      <c r="Z14" s="95">
        <f>Z11-Z13-Z15</f>
        <v>0</v>
      </c>
      <c r="AA14" s="95">
        <f>AA11-AA13-AA15</f>
        <v>0</v>
      </c>
      <c r="AB14" s="96">
        <f>IF('第36表'!D14=0,REPT(" ",4)&amp;"-",ROUND('第36表'!G14/'第36表'!D14*100,1))</f>
        <v>98.5</v>
      </c>
      <c r="AC14" s="96">
        <f>IF('第36表'!E14=0,REPT(" ",4)&amp;"-",ROUND('第36表'!H14/'第36表'!E14*100,1))</f>
        <v>98.4</v>
      </c>
      <c r="AD14" s="96">
        <f>IF('第36表'!F14=0,REPT(" ",4)&amp;"-",ROUND('第36表'!I14/'第36表'!F14*100,1))</f>
        <v>98.8</v>
      </c>
      <c r="AE14" s="43" t="s">
        <v>79</v>
      </c>
    </row>
    <row r="15" spans="1:31" ht="39" customHeight="1">
      <c r="A15" s="20"/>
      <c r="B15" s="20" t="s">
        <v>77</v>
      </c>
      <c r="C15" s="63"/>
      <c r="D15" s="101">
        <f>E15+S15+V15+Y15</f>
        <v>234</v>
      </c>
      <c r="E15" s="95">
        <f>F15+I15+L15+O15</f>
        <v>234</v>
      </c>
      <c r="F15" s="95">
        <f t="shared" si="1"/>
        <v>233</v>
      </c>
      <c r="G15" s="95">
        <v>116</v>
      </c>
      <c r="H15" s="95">
        <v>117</v>
      </c>
      <c r="I15" s="95">
        <f t="shared" si="2"/>
        <v>1</v>
      </c>
      <c r="J15" s="95">
        <v>1</v>
      </c>
      <c r="K15" s="95">
        <v>0</v>
      </c>
      <c r="L15" s="95">
        <f t="shared" si="3"/>
        <v>0</v>
      </c>
      <c r="M15" s="95">
        <v>0</v>
      </c>
      <c r="N15" s="95">
        <v>0</v>
      </c>
      <c r="O15" s="95">
        <f t="shared" si="4"/>
        <v>0</v>
      </c>
      <c r="P15" s="95">
        <v>0</v>
      </c>
      <c r="Q15" s="95">
        <v>0</v>
      </c>
      <c r="R15" s="95"/>
      <c r="S15" s="95">
        <f t="shared" si="5"/>
        <v>0</v>
      </c>
      <c r="T15" s="95">
        <v>0</v>
      </c>
      <c r="U15" s="95">
        <v>0</v>
      </c>
      <c r="V15" s="95">
        <f t="shared" si="6"/>
        <v>0</v>
      </c>
      <c r="W15" s="95">
        <v>0</v>
      </c>
      <c r="X15" s="95">
        <v>0</v>
      </c>
      <c r="Y15" s="95">
        <f t="shared" si="7"/>
        <v>0</v>
      </c>
      <c r="Z15" s="95">
        <v>0</v>
      </c>
      <c r="AA15" s="95">
        <v>0</v>
      </c>
      <c r="AB15" s="96">
        <f>IF('第36表'!D15=0,REPT(" ",4)&amp;"-",ROUND('第36表'!G15/'第36表'!D15*100,1))</f>
        <v>99.6</v>
      </c>
      <c r="AC15" s="96">
        <f>IF('第36表'!E15=0,REPT(" ",4)&amp;"-",ROUND('第36表'!H15/'第36表'!E15*100,1))</f>
        <v>99.2</v>
      </c>
      <c r="AD15" s="96">
        <f>IF('第36表'!F15=0,REPT(" ",4)&amp;"-",ROUND('第36表'!I15/'第36表'!F15*100,1))</f>
        <v>100</v>
      </c>
      <c r="AE15" s="43" t="s">
        <v>80</v>
      </c>
    </row>
    <row r="16" spans="1:31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96"/>
      <c r="AD16" s="96"/>
      <c r="AE16" s="109"/>
    </row>
    <row r="17" spans="1:31" ht="45" customHeight="1">
      <c r="A17" s="76"/>
      <c r="B17" s="66" t="s">
        <v>51</v>
      </c>
      <c r="C17" s="67"/>
      <c r="D17" s="101">
        <f aca="true" t="shared" si="8" ref="D17:D30">E17+S17+V17+Y17</f>
        <v>4842</v>
      </c>
      <c r="E17" s="95">
        <f aca="true" t="shared" si="9" ref="E17:E30">F17+I17+L17+O17</f>
        <v>4729</v>
      </c>
      <c r="F17" s="95">
        <f t="shared" si="1"/>
        <v>4524</v>
      </c>
      <c r="G17" s="95">
        <v>2277</v>
      </c>
      <c r="H17" s="95">
        <v>2247</v>
      </c>
      <c r="I17" s="95">
        <f t="shared" si="2"/>
        <v>159</v>
      </c>
      <c r="J17" s="95">
        <v>87</v>
      </c>
      <c r="K17" s="95">
        <v>72</v>
      </c>
      <c r="L17" s="95">
        <f t="shared" si="3"/>
        <v>46</v>
      </c>
      <c r="M17" s="95">
        <v>29</v>
      </c>
      <c r="N17" s="95">
        <v>17</v>
      </c>
      <c r="O17" s="95">
        <f t="shared" si="4"/>
        <v>0</v>
      </c>
      <c r="P17" s="95">
        <v>0</v>
      </c>
      <c r="Q17" s="95">
        <v>0</v>
      </c>
      <c r="R17" s="95"/>
      <c r="S17" s="95">
        <f t="shared" si="5"/>
        <v>96</v>
      </c>
      <c r="T17" s="95">
        <v>90</v>
      </c>
      <c r="U17" s="95">
        <v>6</v>
      </c>
      <c r="V17" s="95">
        <f t="shared" si="6"/>
        <v>17</v>
      </c>
      <c r="W17" s="95">
        <v>8</v>
      </c>
      <c r="X17" s="95">
        <v>9</v>
      </c>
      <c r="Y17" s="95">
        <f t="shared" si="7"/>
        <v>0</v>
      </c>
      <c r="Z17" s="95">
        <v>0</v>
      </c>
      <c r="AA17" s="95">
        <v>0</v>
      </c>
      <c r="AB17" s="96">
        <f>IF('第36表'!D17=0,REPT(" ",4)&amp;"-",ROUND('第36表'!G17/'第36表'!D17*100,1))</f>
        <v>98.6</v>
      </c>
      <c r="AC17" s="96">
        <f>IF('第36表'!E17=0,REPT(" ",4)&amp;"-",ROUND('第36表'!H17/'第36表'!E17*100,1))</f>
        <v>97.9</v>
      </c>
      <c r="AD17" s="96">
        <f>IF('第36表'!F17=0,REPT(" ",4)&amp;"-",ROUND('第36表'!I17/'第36表'!F17*100,1))</f>
        <v>99.3</v>
      </c>
      <c r="AE17" s="107" t="s">
        <v>8</v>
      </c>
    </row>
    <row r="18" spans="1:31" ht="45" customHeight="1">
      <c r="A18" s="77"/>
      <c r="B18" s="68" t="s">
        <v>52</v>
      </c>
      <c r="C18" s="69"/>
      <c r="D18" s="101">
        <f t="shared" si="8"/>
        <v>1039</v>
      </c>
      <c r="E18" s="95">
        <f t="shared" si="9"/>
        <v>1019</v>
      </c>
      <c r="F18" s="95">
        <f t="shared" si="1"/>
        <v>983</v>
      </c>
      <c r="G18" s="95">
        <v>529</v>
      </c>
      <c r="H18" s="95">
        <v>454</v>
      </c>
      <c r="I18" s="95">
        <f t="shared" si="2"/>
        <v>15</v>
      </c>
      <c r="J18" s="95">
        <v>7</v>
      </c>
      <c r="K18" s="95">
        <v>8</v>
      </c>
      <c r="L18" s="95">
        <f t="shared" si="3"/>
        <v>21</v>
      </c>
      <c r="M18" s="95">
        <v>10</v>
      </c>
      <c r="N18" s="95">
        <v>11</v>
      </c>
      <c r="O18" s="95">
        <f t="shared" si="4"/>
        <v>0</v>
      </c>
      <c r="P18" s="95">
        <v>0</v>
      </c>
      <c r="Q18" s="95">
        <v>0</v>
      </c>
      <c r="R18" s="95"/>
      <c r="S18" s="95">
        <f t="shared" si="5"/>
        <v>12</v>
      </c>
      <c r="T18" s="95">
        <v>10</v>
      </c>
      <c r="U18" s="95">
        <v>2</v>
      </c>
      <c r="V18" s="95">
        <f t="shared" si="6"/>
        <v>8</v>
      </c>
      <c r="W18" s="95">
        <v>5</v>
      </c>
      <c r="X18" s="95">
        <v>3</v>
      </c>
      <c r="Y18" s="95">
        <f t="shared" si="7"/>
        <v>0</v>
      </c>
      <c r="Z18" s="95">
        <v>0</v>
      </c>
      <c r="AA18" s="95">
        <v>0</v>
      </c>
      <c r="AB18" s="96">
        <f>IF('第36表'!D18=0,REPT(" ",4)&amp;"-",ROUND('第36表'!G18/'第36表'!D18*100,1))</f>
        <v>98</v>
      </c>
      <c r="AC18" s="96">
        <f>IF('第36表'!E18=0,REPT(" ",4)&amp;"-",ROUND('第36表'!H18/'第36表'!E18*100,1))</f>
        <v>98.2</v>
      </c>
      <c r="AD18" s="96">
        <f>IF('第36表'!F18=0,REPT(" ",4)&amp;"-",ROUND('第36表'!I18/'第36表'!F18*100,1))</f>
        <v>97.8</v>
      </c>
      <c r="AE18" s="107" t="s">
        <v>9</v>
      </c>
    </row>
    <row r="19" spans="1:31" ht="45" customHeight="1">
      <c r="A19" s="77"/>
      <c r="B19" s="68" t="s">
        <v>53</v>
      </c>
      <c r="C19" s="69"/>
      <c r="D19" s="101">
        <f t="shared" si="8"/>
        <v>882</v>
      </c>
      <c r="E19" s="95">
        <f t="shared" si="9"/>
        <v>862</v>
      </c>
      <c r="F19" s="95">
        <f t="shared" si="1"/>
        <v>842</v>
      </c>
      <c r="G19" s="95">
        <v>435</v>
      </c>
      <c r="H19" s="95">
        <v>407</v>
      </c>
      <c r="I19" s="95">
        <f t="shared" si="2"/>
        <v>10</v>
      </c>
      <c r="J19" s="95">
        <v>6</v>
      </c>
      <c r="K19" s="95">
        <v>4</v>
      </c>
      <c r="L19" s="95">
        <f t="shared" si="3"/>
        <v>10</v>
      </c>
      <c r="M19" s="95">
        <v>3</v>
      </c>
      <c r="N19" s="95">
        <v>7</v>
      </c>
      <c r="O19" s="95">
        <f t="shared" si="4"/>
        <v>0</v>
      </c>
      <c r="P19" s="95">
        <v>0</v>
      </c>
      <c r="Q19" s="95">
        <v>0</v>
      </c>
      <c r="R19" s="95"/>
      <c r="S19" s="95">
        <f t="shared" si="5"/>
        <v>13</v>
      </c>
      <c r="T19" s="95">
        <v>11</v>
      </c>
      <c r="U19" s="95">
        <v>2</v>
      </c>
      <c r="V19" s="95">
        <f t="shared" si="6"/>
        <v>7</v>
      </c>
      <c r="W19" s="95">
        <v>6</v>
      </c>
      <c r="X19" s="95">
        <v>1</v>
      </c>
      <c r="Y19" s="95">
        <f t="shared" si="7"/>
        <v>0</v>
      </c>
      <c r="Z19" s="95">
        <v>0</v>
      </c>
      <c r="AA19" s="95">
        <v>0</v>
      </c>
      <c r="AB19" s="96">
        <f>IF('第36表'!D19=0,REPT(" ",4)&amp;"-",ROUND('第36表'!G19/'第36表'!D19*100,1))</f>
        <v>97.7</v>
      </c>
      <c r="AC19" s="96">
        <f>IF('第36表'!E19=0,REPT(" ",4)&amp;"-",ROUND('第36表'!H19/'第36表'!E19*100,1))</f>
        <v>98.1</v>
      </c>
      <c r="AD19" s="96">
        <f>IF('第36表'!F19=0,REPT(" ",4)&amp;"-",ROUND('第36表'!I19/'第36表'!F19*100,1))</f>
        <v>97.2</v>
      </c>
      <c r="AE19" s="107" t="s">
        <v>10</v>
      </c>
    </row>
    <row r="20" spans="1:31" ht="45" customHeight="1">
      <c r="A20" s="77"/>
      <c r="B20" s="68" t="s">
        <v>54</v>
      </c>
      <c r="C20" s="69"/>
      <c r="D20" s="101">
        <f t="shared" si="8"/>
        <v>744</v>
      </c>
      <c r="E20" s="95">
        <f t="shared" si="9"/>
        <v>734</v>
      </c>
      <c r="F20" s="95">
        <f t="shared" si="1"/>
        <v>725</v>
      </c>
      <c r="G20" s="95">
        <v>368</v>
      </c>
      <c r="H20" s="95">
        <v>357</v>
      </c>
      <c r="I20" s="95">
        <f t="shared" si="2"/>
        <v>8</v>
      </c>
      <c r="J20" s="95">
        <v>4</v>
      </c>
      <c r="K20" s="95">
        <v>4</v>
      </c>
      <c r="L20" s="95">
        <f t="shared" si="3"/>
        <v>1</v>
      </c>
      <c r="M20" s="95">
        <v>1</v>
      </c>
      <c r="N20" s="95">
        <v>0</v>
      </c>
      <c r="O20" s="95">
        <f t="shared" si="4"/>
        <v>0</v>
      </c>
      <c r="P20" s="95">
        <v>0</v>
      </c>
      <c r="Q20" s="95">
        <v>0</v>
      </c>
      <c r="R20" s="95"/>
      <c r="S20" s="95">
        <f t="shared" si="5"/>
        <v>5</v>
      </c>
      <c r="T20" s="95">
        <v>5</v>
      </c>
      <c r="U20" s="95">
        <v>0</v>
      </c>
      <c r="V20" s="95">
        <f t="shared" si="6"/>
        <v>5</v>
      </c>
      <c r="W20" s="95">
        <v>3</v>
      </c>
      <c r="X20" s="95">
        <v>2</v>
      </c>
      <c r="Y20" s="95">
        <f t="shared" si="7"/>
        <v>0</v>
      </c>
      <c r="Z20" s="95">
        <v>0</v>
      </c>
      <c r="AA20" s="95">
        <v>0</v>
      </c>
      <c r="AB20" s="96">
        <f>IF('第36表'!D20=0,REPT(" ",4)&amp;"-",ROUND('第36表'!G20/'第36表'!D20*100,1))</f>
        <v>99.2</v>
      </c>
      <c r="AC20" s="96">
        <f>IF('第36表'!E20=0,REPT(" ",4)&amp;"-",ROUND('第36表'!H20/'第36表'!E20*100,1))</f>
        <v>99</v>
      </c>
      <c r="AD20" s="96">
        <f>IF('第36表'!F20=0,REPT(" ",4)&amp;"-",ROUND('第36表'!I20/'第36表'!F20*100,1))</f>
        <v>99.5</v>
      </c>
      <c r="AE20" s="107" t="s">
        <v>11</v>
      </c>
    </row>
    <row r="21" spans="1:31" ht="45" customHeight="1">
      <c r="A21" s="77"/>
      <c r="B21" s="68" t="s">
        <v>55</v>
      </c>
      <c r="C21" s="69"/>
      <c r="D21" s="101">
        <f t="shared" si="8"/>
        <v>741</v>
      </c>
      <c r="E21" s="95">
        <f t="shared" si="9"/>
        <v>732</v>
      </c>
      <c r="F21" s="95">
        <f t="shared" si="1"/>
        <v>726</v>
      </c>
      <c r="G21" s="95">
        <v>350</v>
      </c>
      <c r="H21" s="95">
        <v>376</v>
      </c>
      <c r="I21" s="95">
        <f t="shared" si="2"/>
        <v>1</v>
      </c>
      <c r="J21" s="95">
        <v>0</v>
      </c>
      <c r="K21" s="95">
        <v>1</v>
      </c>
      <c r="L21" s="95">
        <f t="shared" si="3"/>
        <v>5</v>
      </c>
      <c r="M21" s="95">
        <v>2</v>
      </c>
      <c r="N21" s="95">
        <v>3</v>
      </c>
      <c r="O21" s="95">
        <f t="shared" si="4"/>
        <v>0</v>
      </c>
      <c r="P21" s="95">
        <v>0</v>
      </c>
      <c r="Q21" s="95">
        <v>0</v>
      </c>
      <c r="R21" s="95"/>
      <c r="S21" s="95">
        <f t="shared" si="5"/>
        <v>7</v>
      </c>
      <c r="T21" s="95">
        <v>4</v>
      </c>
      <c r="U21" s="95">
        <v>3</v>
      </c>
      <c r="V21" s="95">
        <f t="shared" si="6"/>
        <v>2</v>
      </c>
      <c r="W21" s="95">
        <v>2</v>
      </c>
      <c r="X21" s="95">
        <v>0</v>
      </c>
      <c r="Y21" s="95">
        <f t="shared" si="7"/>
        <v>0</v>
      </c>
      <c r="Z21" s="95">
        <v>0</v>
      </c>
      <c r="AA21" s="95">
        <v>0</v>
      </c>
      <c r="AB21" s="96">
        <f>IF('第36表'!D21=0,REPT(" ",4)&amp;"-",ROUND('第36表'!G21/'第36表'!D21*100,1))</f>
        <v>97.8</v>
      </c>
      <c r="AC21" s="96">
        <f>IF('第36表'!E21=0,REPT(" ",4)&amp;"-",ROUND('第36表'!H21/'第36表'!E21*100,1))</f>
        <v>98.1</v>
      </c>
      <c r="AD21" s="96">
        <f>IF('第36表'!F21=0,REPT(" ",4)&amp;"-",ROUND('第36表'!I21/'第36表'!F21*100,1))</f>
        <v>97.5</v>
      </c>
      <c r="AE21" s="107" t="s">
        <v>12</v>
      </c>
    </row>
    <row r="22" spans="1:31" ht="45" customHeight="1">
      <c r="A22" s="77"/>
      <c r="B22" s="68" t="s">
        <v>56</v>
      </c>
      <c r="C22" s="64"/>
      <c r="D22" s="101">
        <f t="shared" si="8"/>
        <v>412</v>
      </c>
      <c r="E22" s="95">
        <f t="shared" si="9"/>
        <v>403</v>
      </c>
      <c r="F22" s="95">
        <f t="shared" si="1"/>
        <v>400</v>
      </c>
      <c r="G22" s="95">
        <v>194</v>
      </c>
      <c r="H22" s="95">
        <v>206</v>
      </c>
      <c r="I22" s="95">
        <f t="shared" si="2"/>
        <v>3</v>
      </c>
      <c r="J22" s="95">
        <v>2</v>
      </c>
      <c r="K22" s="95">
        <v>1</v>
      </c>
      <c r="L22" s="95">
        <f t="shared" si="3"/>
        <v>0</v>
      </c>
      <c r="M22" s="95">
        <v>0</v>
      </c>
      <c r="N22" s="95">
        <v>0</v>
      </c>
      <c r="O22" s="95">
        <f t="shared" si="4"/>
        <v>0</v>
      </c>
      <c r="P22" s="95">
        <v>0</v>
      </c>
      <c r="Q22" s="95">
        <v>0</v>
      </c>
      <c r="R22" s="95"/>
      <c r="S22" s="95">
        <f t="shared" si="5"/>
        <v>8</v>
      </c>
      <c r="T22" s="95">
        <v>8</v>
      </c>
      <c r="U22" s="95">
        <v>0</v>
      </c>
      <c r="V22" s="95">
        <f t="shared" si="6"/>
        <v>1</v>
      </c>
      <c r="W22" s="95">
        <v>0</v>
      </c>
      <c r="X22" s="95">
        <v>1</v>
      </c>
      <c r="Y22" s="95">
        <f t="shared" si="7"/>
        <v>0</v>
      </c>
      <c r="Z22" s="95">
        <v>0</v>
      </c>
      <c r="AA22" s="95">
        <v>0</v>
      </c>
      <c r="AB22" s="96">
        <f>IF('第36表'!D22=0,REPT(" ",4)&amp;"-",ROUND('第36表'!G22/'第36表'!D22*100,1))</f>
        <v>99.8</v>
      </c>
      <c r="AC22" s="96">
        <f>IF('第36表'!E22=0,REPT(" ",4)&amp;"-",ROUND('第36表'!H22/'第36表'!E22*100,1))</f>
        <v>99.5</v>
      </c>
      <c r="AD22" s="96">
        <f>IF('第36表'!F22=0,REPT(" ",4)&amp;"-",ROUND('第36表'!I22/'第36表'!F22*100,1))</f>
        <v>100</v>
      </c>
      <c r="AE22" s="107" t="s">
        <v>13</v>
      </c>
    </row>
    <row r="23" spans="1:31" ht="45" customHeight="1">
      <c r="A23" s="27"/>
      <c r="B23" s="68" t="s">
        <v>57</v>
      </c>
      <c r="C23" s="70"/>
      <c r="D23" s="101">
        <f t="shared" si="8"/>
        <v>196</v>
      </c>
      <c r="E23" s="95">
        <f t="shared" si="9"/>
        <v>194</v>
      </c>
      <c r="F23" s="95">
        <f t="shared" si="1"/>
        <v>190</v>
      </c>
      <c r="G23" s="95">
        <v>100</v>
      </c>
      <c r="H23" s="95">
        <v>90</v>
      </c>
      <c r="I23" s="95">
        <f t="shared" si="2"/>
        <v>3</v>
      </c>
      <c r="J23" s="95">
        <v>0</v>
      </c>
      <c r="K23" s="95">
        <v>3</v>
      </c>
      <c r="L23" s="95">
        <f t="shared" si="3"/>
        <v>1</v>
      </c>
      <c r="M23" s="95">
        <v>1</v>
      </c>
      <c r="N23" s="95">
        <v>0</v>
      </c>
      <c r="O23" s="95">
        <f t="shared" si="4"/>
        <v>0</v>
      </c>
      <c r="P23" s="95">
        <v>0</v>
      </c>
      <c r="Q23" s="95">
        <v>0</v>
      </c>
      <c r="R23" s="95"/>
      <c r="S23" s="95">
        <f t="shared" si="5"/>
        <v>0</v>
      </c>
      <c r="T23" s="95">
        <v>0</v>
      </c>
      <c r="U23" s="95">
        <v>0</v>
      </c>
      <c r="V23" s="95">
        <f t="shared" si="6"/>
        <v>2</v>
      </c>
      <c r="W23" s="95">
        <v>2</v>
      </c>
      <c r="X23" s="95">
        <v>0</v>
      </c>
      <c r="Y23" s="95">
        <f t="shared" si="7"/>
        <v>0</v>
      </c>
      <c r="Z23" s="95">
        <v>0</v>
      </c>
      <c r="AA23" s="95">
        <v>0</v>
      </c>
      <c r="AB23" s="96">
        <f>IF('第36表'!D23=0,REPT(" ",4)&amp;"-",ROUND('第36表'!G23/'第36表'!D23*100,1))</f>
        <v>99</v>
      </c>
      <c r="AC23" s="96">
        <f>IF('第36表'!E23=0,REPT(" ",4)&amp;"-",ROUND('第36表'!H23/'第36表'!E23*100,1))</f>
        <v>98.1</v>
      </c>
      <c r="AD23" s="96">
        <f>IF('第36表'!F23=0,REPT(" ",4)&amp;"-",ROUND('第36表'!I23/'第36表'!F23*100,1))</f>
        <v>100</v>
      </c>
      <c r="AE23" s="107" t="s">
        <v>14</v>
      </c>
    </row>
    <row r="24" spans="1:31" ht="45" customHeight="1">
      <c r="A24" s="27"/>
      <c r="B24" s="68" t="s">
        <v>92</v>
      </c>
      <c r="C24" s="70"/>
      <c r="D24" s="101">
        <f t="shared" si="8"/>
        <v>203</v>
      </c>
      <c r="E24" s="95">
        <f t="shared" si="9"/>
        <v>203</v>
      </c>
      <c r="F24" s="95">
        <f t="shared" si="1"/>
        <v>203</v>
      </c>
      <c r="G24" s="95">
        <v>108</v>
      </c>
      <c r="H24" s="95">
        <v>95</v>
      </c>
      <c r="I24" s="95">
        <f t="shared" si="2"/>
        <v>0</v>
      </c>
      <c r="J24" s="95">
        <v>0</v>
      </c>
      <c r="K24" s="95">
        <v>0</v>
      </c>
      <c r="L24" s="95">
        <f t="shared" si="3"/>
        <v>0</v>
      </c>
      <c r="M24" s="95">
        <v>0</v>
      </c>
      <c r="N24" s="95">
        <v>0</v>
      </c>
      <c r="O24" s="95">
        <f t="shared" si="4"/>
        <v>0</v>
      </c>
      <c r="P24" s="95">
        <v>0</v>
      </c>
      <c r="Q24" s="95">
        <v>0</v>
      </c>
      <c r="R24" s="95"/>
      <c r="S24" s="95">
        <f t="shared" si="5"/>
        <v>0</v>
      </c>
      <c r="T24" s="95">
        <v>0</v>
      </c>
      <c r="U24" s="95">
        <v>0</v>
      </c>
      <c r="V24" s="95">
        <f t="shared" si="6"/>
        <v>0</v>
      </c>
      <c r="W24" s="95">
        <v>0</v>
      </c>
      <c r="X24" s="95">
        <v>0</v>
      </c>
      <c r="Y24" s="95">
        <f t="shared" si="7"/>
        <v>0</v>
      </c>
      <c r="Z24" s="95">
        <v>0</v>
      </c>
      <c r="AA24" s="95">
        <v>0</v>
      </c>
      <c r="AB24" s="96">
        <f>IF('第36表'!D24=0,REPT(" ",4)&amp;"-",ROUND('第36表'!G24/'第36表'!D24*100,1))</f>
        <v>99.5</v>
      </c>
      <c r="AC24" s="96">
        <f>IF('第36表'!E24=0,REPT(" ",4)&amp;"-",ROUND('第36表'!H24/'第36表'!E24*100,1))</f>
        <v>99.1</v>
      </c>
      <c r="AD24" s="96">
        <f>IF('第36表'!F24=0,REPT(" ",4)&amp;"-",ROUND('第36表'!I24/'第36表'!F24*100,1))</f>
        <v>100</v>
      </c>
      <c r="AE24" s="107" t="s">
        <v>15</v>
      </c>
    </row>
    <row r="25" spans="1:31" ht="45" customHeight="1">
      <c r="A25" s="27"/>
      <c r="B25" s="68" t="s">
        <v>93</v>
      </c>
      <c r="C25" s="69"/>
      <c r="D25" s="101">
        <f t="shared" si="8"/>
        <v>216</v>
      </c>
      <c r="E25" s="95">
        <f t="shared" si="9"/>
        <v>213</v>
      </c>
      <c r="F25" s="95">
        <f t="shared" si="1"/>
        <v>212</v>
      </c>
      <c r="G25" s="95">
        <v>100</v>
      </c>
      <c r="H25" s="95">
        <v>112</v>
      </c>
      <c r="I25" s="95">
        <f t="shared" si="2"/>
        <v>0</v>
      </c>
      <c r="J25" s="95">
        <v>0</v>
      </c>
      <c r="K25" s="95">
        <v>0</v>
      </c>
      <c r="L25" s="95">
        <f t="shared" si="3"/>
        <v>1</v>
      </c>
      <c r="M25" s="95">
        <v>1</v>
      </c>
      <c r="N25" s="95">
        <v>0</v>
      </c>
      <c r="O25" s="95">
        <f t="shared" si="4"/>
        <v>0</v>
      </c>
      <c r="P25" s="95">
        <v>0</v>
      </c>
      <c r="Q25" s="95">
        <v>0</v>
      </c>
      <c r="R25" s="95"/>
      <c r="S25" s="95">
        <f t="shared" si="5"/>
        <v>1</v>
      </c>
      <c r="T25" s="95">
        <v>1</v>
      </c>
      <c r="U25" s="95">
        <v>0</v>
      </c>
      <c r="V25" s="95">
        <f t="shared" si="6"/>
        <v>2</v>
      </c>
      <c r="W25" s="95">
        <v>1</v>
      </c>
      <c r="X25" s="95">
        <v>1</v>
      </c>
      <c r="Y25" s="95">
        <f t="shared" si="7"/>
        <v>0</v>
      </c>
      <c r="Z25" s="95">
        <v>0</v>
      </c>
      <c r="AA25" s="95">
        <v>0</v>
      </c>
      <c r="AB25" s="96">
        <f>IF('第36表'!D25=0,REPT(" ",4)&amp;"-",ROUND('第36表'!G25/'第36表'!D25*100,1))</f>
        <v>97.7</v>
      </c>
      <c r="AC25" s="96">
        <f>IF('第36表'!E25=0,REPT(" ",4)&amp;"-",ROUND('第36表'!H25/'第36表'!E25*100,1))</f>
        <v>98.1</v>
      </c>
      <c r="AD25" s="96">
        <f>IF('第36表'!F25=0,REPT(" ",4)&amp;"-",ROUND('第36表'!I25/'第36表'!F25*100,1))</f>
        <v>97.4</v>
      </c>
      <c r="AE25" s="107" t="s">
        <v>16</v>
      </c>
    </row>
    <row r="26" spans="1:31" ht="45" customHeight="1">
      <c r="A26" s="77"/>
      <c r="B26" s="68" t="s">
        <v>94</v>
      </c>
      <c r="C26" s="69"/>
      <c r="D26" s="101">
        <f t="shared" si="8"/>
        <v>289</v>
      </c>
      <c r="E26" s="95">
        <f t="shared" si="9"/>
        <v>281</v>
      </c>
      <c r="F26" s="95">
        <f t="shared" si="1"/>
        <v>279</v>
      </c>
      <c r="G26" s="95">
        <v>142</v>
      </c>
      <c r="H26" s="95">
        <v>137</v>
      </c>
      <c r="I26" s="95">
        <f t="shared" si="2"/>
        <v>0</v>
      </c>
      <c r="J26" s="95">
        <v>0</v>
      </c>
      <c r="K26" s="95">
        <v>0</v>
      </c>
      <c r="L26" s="95">
        <f t="shared" si="3"/>
        <v>2</v>
      </c>
      <c r="M26" s="95">
        <v>0</v>
      </c>
      <c r="N26" s="95">
        <v>2</v>
      </c>
      <c r="O26" s="95">
        <f t="shared" si="4"/>
        <v>0</v>
      </c>
      <c r="P26" s="95">
        <v>0</v>
      </c>
      <c r="Q26" s="95">
        <v>0</v>
      </c>
      <c r="R26" s="95"/>
      <c r="S26" s="95">
        <f t="shared" si="5"/>
        <v>4</v>
      </c>
      <c r="T26" s="95">
        <v>3</v>
      </c>
      <c r="U26" s="95">
        <v>1</v>
      </c>
      <c r="V26" s="95">
        <f t="shared" si="6"/>
        <v>4</v>
      </c>
      <c r="W26" s="95">
        <v>1</v>
      </c>
      <c r="X26" s="95">
        <v>3</v>
      </c>
      <c r="Y26" s="95">
        <f t="shared" si="7"/>
        <v>0</v>
      </c>
      <c r="Z26" s="95">
        <v>0</v>
      </c>
      <c r="AA26" s="95">
        <v>0</v>
      </c>
      <c r="AB26" s="96">
        <f>IF('第36表'!D26=0,REPT(" ",4)&amp;"-",ROUND('第36表'!G26/'第36表'!D26*100,1))</f>
        <v>99</v>
      </c>
      <c r="AC26" s="96">
        <f>IF('第36表'!E26=0,REPT(" ",4)&amp;"-",ROUND('第36表'!H26/'第36表'!E26*100,1))</f>
        <v>99.3</v>
      </c>
      <c r="AD26" s="96">
        <f>IF('第36表'!F26=0,REPT(" ",4)&amp;"-",ROUND('第36表'!I26/'第36表'!F26*100,1))</f>
        <v>98.6</v>
      </c>
      <c r="AE26" s="107" t="s">
        <v>17</v>
      </c>
    </row>
    <row r="27" spans="1:31" ht="45" customHeight="1">
      <c r="A27" s="77"/>
      <c r="B27" s="68" t="s">
        <v>95</v>
      </c>
      <c r="C27" s="69"/>
      <c r="D27" s="101">
        <f t="shared" si="8"/>
        <v>591</v>
      </c>
      <c r="E27" s="95">
        <f t="shared" si="9"/>
        <v>584</v>
      </c>
      <c r="F27" s="95">
        <f t="shared" si="1"/>
        <v>573</v>
      </c>
      <c r="G27" s="95">
        <v>291</v>
      </c>
      <c r="H27" s="95">
        <v>282</v>
      </c>
      <c r="I27" s="95">
        <f t="shared" si="2"/>
        <v>5</v>
      </c>
      <c r="J27" s="95">
        <v>2</v>
      </c>
      <c r="K27" s="95">
        <v>3</v>
      </c>
      <c r="L27" s="95">
        <f t="shared" si="3"/>
        <v>6</v>
      </c>
      <c r="M27" s="95">
        <v>2</v>
      </c>
      <c r="N27" s="95">
        <v>4</v>
      </c>
      <c r="O27" s="95">
        <f t="shared" si="4"/>
        <v>0</v>
      </c>
      <c r="P27" s="95">
        <v>0</v>
      </c>
      <c r="Q27" s="95">
        <v>0</v>
      </c>
      <c r="R27" s="95"/>
      <c r="S27" s="95">
        <f t="shared" si="5"/>
        <v>2</v>
      </c>
      <c r="T27" s="95">
        <v>1</v>
      </c>
      <c r="U27" s="95">
        <v>1</v>
      </c>
      <c r="V27" s="95">
        <f t="shared" si="6"/>
        <v>5</v>
      </c>
      <c r="W27" s="95">
        <v>3</v>
      </c>
      <c r="X27" s="95">
        <v>2</v>
      </c>
      <c r="Y27" s="95">
        <f t="shared" si="7"/>
        <v>0</v>
      </c>
      <c r="Z27" s="95">
        <v>0</v>
      </c>
      <c r="AA27" s="95">
        <v>0</v>
      </c>
      <c r="AB27" s="96">
        <f>IF('第36表'!D27=0,REPT(" ",4)&amp;"-",ROUND('第36表'!G27/'第36表'!D27*100,1))</f>
        <v>98.7</v>
      </c>
      <c r="AC27" s="96">
        <f>IF('第36表'!E27=0,REPT(" ",4)&amp;"-",ROUND('第36表'!H27/'第36表'!E27*100,1))</f>
        <v>99.3</v>
      </c>
      <c r="AD27" s="96">
        <f>IF('第36表'!F27=0,REPT(" ",4)&amp;"-",ROUND('第36表'!I27/'第36表'!F27*100,1))</f>
        <v>98</v>
      </c>
      <c r="AE27" s="107" t="s">
        <v>18</v>
      </c>
    </row>
    <row r="28" spans="1:31" ht="45" customHeight="1">
      <c r="A28" s="77"/>
      <c r="B28" s="68" t="s">
        <v>62</v>
      </c>
      <c r="C28" s="69"/>
      <c r="D28" s="101">
        <f t="shared" si="8"/>
        <v>362</v>
      </c>
      <c r="E28" s="95">
        <f t="shared" si="9"/>
        <v>356</v>
      </c>
      <c r="F28" s="95">
        <f t="shared" si="1"/>
        <v>352</v>
      </c>
      <c r="G28" s="95">
        <v>185</v>
      </c>
      <c r="H28" s="95">
        <v>167</v>
      </c>
      <c r="I28" s="95">
        <f t="shared" si="2"/>
        <v>3</v>
      </c>
      <c r="J28" s="95">
        <v>0</v>
      </c>
      <c r="K28" s="95">
        <v>3</v>
      </c>
      <c r="L28" s="95">
        <f t="shared" si="3"/>
        <v>1</v>
      </c>
      <c r="M28" s="95">
        <v>1</v>
      </c>
      <c r="N28" s="95">
        <v>0</v>
      </c>
      <c r="O28" s="95">
        <f t="shared" si="4"/>
        <v>0</v>
      </c>
      <c r="P28" s="95">
        <v>0</v>
      </c>
      <c r="Q28" s="95">
        <v>0</v>
      </c>
      <c r="R28" s="95"/>
      <c r="S28" s="95">
        <f t="shared" si="5"/>
        <v>5</v>
      </c>
      <c r="T28" s="95">
        <v>5</v>
      </c>
      <c r="U28" s="95">
        <v>0</v>
      </c>
      <c r="V28" s="95">
        <f t="shared" si="6"/>
        <v>1</v>
      </c>
      <c r="W28" s="95">
        <v>1</v>
      </c>
      <c r="X28" s="95">
        <v>0</v>
      </c>
      <c r="Y28" s="95">
        <f t="shared" si="7"/>
        <v>0</v>
      </c>
      <c r="Z28" s="95">
        <v>0</v>
      </c>
      <c r="AA28" s="95">
        <v>0</v>
      </c>
      <c r="AB28" s="96">
        <f>IF('第36表'!D28=0,REPT(" ",4)&amp;"-",ROUND('第36表'!G28/'第36表'!D28*100,1))</f>
        <v>98.9</v>
      </c>
      <c r="AC28" s="96">
        <f>IF('第36表'!E28=0,REPT(" ",4)&amp;"-",ROUND('第36表'!H28/'第36表'!E28*100,1))</f>
        <v>99</v>
      </c>
      <c r="AD28" s="96">
        <f>IF('第36表'!F28=0,REPT(" ",4)&amp;"-",ROUND('第36表'!I28/'第36表'!F28*100,1))</f>
        <v>98.8</v>
      </c>
      <c r="AE28" s="107" t="s">
        <v>39</v>
      </c>
    </row>
    <row r="29" spans="1:31" ht="45" customHeight="1">
      <c r="A29" s="77"/>
      <c r="B29" s="68" t="s">
        <v>63</v>
      </c>
      <c r="C29" s="69"/>
      <c r="D29" s="101">
        <f t="shared" si="8"/>
        <v>302</v>
      </c>
      <c r="E29" s="95">
        <f t="shared" si="9"/>
        <v>299</v>
      </c>
      <c r="F29" s="95">
        <f t="shared" si="1"/>
        <v>294</v>
      </c>
      <c r="G29" s="95">
        <v>153</v>
      </c>
      <c r="H29" s="95">
        <v>141</v>
      </c>
      <c r="I29" s="95">
        <f t="shared" si="2"/>
        <v>3</v>
      </c>
      <c r="J29" s="95">
        <v>1</v>
      </c>
      <c r="K29" s="95">
        <v>2</v>
      </c>
      <c r="L29" s="95">
        <f t="shared" si="3"/>
        <v>2</v>
      </c>
      <c r="M29" s="95">
        <v>2</v>
      </c>
      <c r="N29" s="95">
        <v>0</v>
      </c>
      <c r="O29" s="95">
        <f t="shared" si="4"/>
        <v>0</v>
      </c>
      <c r="P29" s="95">
        <v>0</v>
      </c>
      <c r="Q29" s="95">
        <v>0</v>
      </c>
      <c r="R29" s="95"/>
      <c r="S29" s="95">
        <f t="shared" si="5"/>
        <v>3</v>
      </c>
      <c r="T29" s="95">
        <v>3</v>
      </c>
      <c r="U29" s="95">
        <v>0</v>
      </c>
      <c r="V29" s="95">
        <f t="shared" si="6"/>
        <v>0</v>
      </c>
      <c r="W29" s="95">
        <v>0</v>
      </c>
      <c r="X29" s="95">
        <v>0</v>
      </c>
      <c r="Y29" s="95">
        <f t="shared" si="7"/>
        <v>0</v>
      </c>
      <c r="Z29" s="95">
        <v>0</v>
      </c>
      <c r="AA29" s="95">
        <v>0</v>
      </c>
      <c r="AB29" s="96">
        <f>IF('第36表'!D29=0,REPT(" ",4)&amp;"-",ROUND('第36表'!G29/'第36表'!D29*100,1))</f>
        <v>99</v>
      </c>
      <c r="AC29" s="96">
        <f>IF('第36表'!E29=0,REPT(" ",4)&amp;"-",ROUND('第36表'!H29/'第36表'!E29*100,1))</f>
        <v>98.8</v>
      </c>
      <c r="AD29" s="96">
        <f>IF('第36表'!F29=0,REPT(" ",4)&amp;"-",ROUND('第36表'!I29/'第36表'!F29*100,1))</f>
        <v>99.3</v>
      </c>
      <c r="AE29" s="107" t="s">
        <v>41</v>
      </c>
    </row>
    <row r="30" spans="1:31" ht="45" customHeight="1">
      <c r="A30" s="77"/>
      <c r="B30" s="68" t="s">
        <v>64</v>
      </c>
      <c r="C30" s="69"/>
      <c r="D30" s="101">
        <f t="shared" si="8"/>
        <v>298</v>
      </c>
      <c r="E30" s="95">
        <f t="shared" si="9"/>
        <v>293</v>
      </c>
      <c r="F30" s="95">
        <f t="shared" si="1"/>
        <v>290</v>
      </c>
      <c r="G30" s="95">
        <v>168</v>
      </c>
      <c r="H30" s="95">
        <v>122</v>
      </c>
      <c r="I30" s="95">
        <f t="shared" si="2"/>
        <v>0</v>
      </c>
      <c r="J30" s="95">
        <v>0</v>
      </c>
      <c r="K30" s="95">
        <v>0</v>
      </c>
      <c r="L30" s="95">
        <f t="shared" si="3"/>
        <v>3</v>
      </c>
      <c r="M30" s="95">
        <v>0</v>
      </c>
      <c r="N30" s="95">
        <v>3</v>
      </c>
      <c r="O30" s="95">
        <f t="shared" si="4"/>
        <v>0</v>
      </c>
      <c r="P30" s="95">
        <v>0</v>
      </c>
      <c r="Q30" s="95">
        <v>0</v>
      </c>
      <c r="R30" s="95"/>
      <c r="S30" s="95">
        <f t="shared" si="5"/>
        <v>2</v>
      </c>
      <c r="T30" s="95">
        <v>2</v>
      </c>
      <c r="U30" s="95">
        <v>0</v>
      </c>
      <c r="V30" s="95">
        <f t="shared" si="6"/>
        <v>3</v>
      </c>
      <c r="W30" s="95">
        <v>2</v>
      </c>
      <c r="X30" s="95">
        <v>1</v>
      </c>
      <c r="Y30" s="95">
        <f t="shared" si="7"/>
        <v>0</v>
      </c>
      <c r="Z30" s="95">
        <v>0</v>
      </c>
      <c r="AA30" s="95">
        <v>0</v>
      </c>
      <c r="AB30" s="96">
        <f>IF('第36表'!D30=0,REPT(" ",4)&amp;"-",ROUND('第36表'!G30/'第36表'!D30*100,1))</f>
        <v>99.7</v>
      </c>
      <c r="AC30" s="96">
        <f>IF('第36表'!E30=0,REPT(" ",4)&amp;"-",ROUND('第36表'!H30/'第36表'!E30*100,1))</f>
        <v>99.4</v>
      </c>
      <c r="AD30" s="96">
        <f>IF('第36表'!F30=0,REPT(" ",4)&amp;"-",ROUND('第36表'!I30/'第36表'!F30*100,1))</f>
        <v>100</v>
      </c>
      <c r="AE30" s="107" t="s">
        <v>42</v>
      </c>
    </row>
    <row r="31" spans="1:31" ht="22.5" customHeight="1">
      <c r="A31" s="77"/>
      <c r="B31" s="68"/>
      <c r="C31" s="69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96"/>
      <c r="AD31" s="96"/>
      <c r="AE31" s="107"/>
    </row>
    <row r="32" spans="1:31" ht="45" customHeight="1">
      <c r="A32" s="23"/>
      <c r="B32" s="66" t="s">
        <v>96</v>
      </c>
      <c r="C32" s="75"/>
      <c r="D32" s="95">
        <f>E32+S32+V32+Y32</f>
        <v>25</v>
      </c>
      <c r="E32" s="95">
        <f>F32+I32+L32+O32</f>
        <v>25</v>
      </c>
      <c r="F32" s="95">
        <f t="shared" si="1"/>
        <v>25</v>
      </c>
      <c r="G32" s="95">
        <v>9</v>
      </c>
      <c r="H32" s="95">
        <v>16</v>
      </c>
      <c r="I32" s="95">
        <f t="shared" si="2"/>
        <v>0</v>
      </c>
      <c r="J32" s="95">
        <v>0</v>
      </c>
      <c r="K32" s="95">
        <v>0</v>
      </c>
      <c r="L32" s="95">
        <f t="shared" si="3"/>
        <v>0</v>
      </c>
      <c r="M32" s="95">
        <v>0</v>
      </c>
      <c r="N32" s="95">
        <v>0</v>
      </c>
      <c r="O32" s="95">
        <f t="shared" si="4"/>
        <v>0</v>
      </c>
      <c r="P32" s="95">
        <v>0</v>
      </c>
      <c r="Q32" s="95">
        <v>0</v>
      </c>
      <c r="R32" s="95"/>
      <c r="S32" s="95">
        <f t="shared" si="5"/>
        <v>0</v>
      </c>
      <c r="T32" s="95">
        <v>0</v>
      </c>
      <c r="U32" s="95">
        <v>0</v>
      </c>
      <c r="V32" s="95">
        <f t="shared" si="6"/>
        <v>0</v>
      </c>
      <c r="W32" s="95">
        <v>0</v>
      </c>
      <c r="X32" s="95">
        <v>0</v>
      </c>
      <c r="Y32" s="95">
        <f t="shared" si="7"/>
        <v>0</v>
      </c>
      <c r="Z32" s="95">
        <v>0</v>
      </c>
      <c r="AA32" s="95">
        <v>0</v>
      </c>
      <c r="AB32" s="96">
        <f>IF('第36表'!D32=0,REPT(" ",4)&amp;"-",ROUND('第36表'!G32/'第36表'!D32*100,1))</f>
        <v>100</v>
      </c>
      <c r="AC32" s="96">
        <f>IF('第36表'!E32=0,REPT(" ",4)&amp;"-",ROUND('第36表'!H32/'第36表'!E32*100,1))</f>
        <v>100</v>
      </c>
      <c r="AD32" s="96">
        <f>IF('第36表'!F32=0,REPT(" ",4)&amp;"-",ROUND('第36表'!I32/'第36表'!F32*100,1))</f>
        <v>100</v>
      </c>
      <c r="AE32" s="110" t="s">
        <v>20</v>
      </c>
    </row>
    <row r="33" spans="1:31" ht="45" customHeight="1">
      <c r="A33" s="25"/>
      <c r="B33" s="68" t="s">
        <v>97</v>
      </c>
      <c r="C33" s="71"/>
      <c r="D33" s="95">
        <f>E33+S33+V33+Y33</f>
        <v>282</v>
      </c>
      <c r="E33" s="95">
        <f>F33+I33+L33+O33</f>
        <v>273</v>
      </c>
      <c r="F33" s="95">
        <f t="shared" si="1"/>
        <v>270</v>
      </c>
      <c r="G33" s="95">
        <v>145</v>
      </c>
      <c r="H33" s="95">
        <v>125</v>
      </c>
      <c r="I33" s="95">
        <f t="shared" si="2"/>
        <v>1</v>
      </c>
      <c r="J33" s="95">
        <v>1</v>
      </c>
      <c r="K33" s="95">
        <v>0</v>
      </c>
      <c r="L33" s="95">
        <f t="shared" si="3"/>
        <v>2</v>
      </c>
      <c r="M33" s="95">
        <v>0</v>
      </c>
      <c r="N33" s="95">
        <v>2</v>
      </c>
      <c r="O33" s="95">
        <f t="shared" si="4"/>
        <v>0</v>
      </c>
      <c r="P33" s="95">
        <v>0</v>
      </c>
      <c r="Q33" s="95">
        <v>0</v>
      </c>
      <c r="R33" s="95"/>
      <c r="S33" s="95">
        <f t="shared" si="5"/>
        <v>3</v>
      </c>
      <c r="T33" s="95">
        <v>2</v>
      </c>
      <c r="U33" s="95">
        <v>1</v>
      </c>
      <c r="V33" s="95">
        <f t="shared" si="6"/>
        <v>6</v>
      </c>
      <c r="W33" s="95">
        <v>5</v>
      </c>
      <c r="X33" s="95">
        <v>1</v>
      </c>
      <c r="Y33" s="95">
        <f t="shared" si="7"/>
        <v>0</v>
      </c>
      <c r="Z33" s="95">
        <v>0</v>
      </c>
      <c r="AA33" s="95">
        <v>0</v>
      </c>
      <c r="AB33" s="96">
        <f>IF('第36表'!D33=0,REPT(" ",4)&amp;"-",ROUND('第36表'!G33/'第36表'!D33*100,1))</f>
        <v>99.3</v>
      </c>
      <c r="AC33" s="96">
        <f>IF('第36表'!E33=0,REPT(" ",4)&amp;"-",ROUND('第36表'!H33/'第36表'!E33*100,1))</f>
        <v>100</v>
      </c>
      <c r="AD33" s="96">
        <f>IF('第36表'!F33=0,REPT(" ",4)&amp;"-",ROUND('第36表'!I33/'第36表'!F33*100,1))</f>
        <v>98.5</v>
      </c>
      <c r="AE33" s="107" t="s">
        <v>21</v>
      </c>
    </row>
    <row r="34" spans="1:31" ht="45" customHeight="1">
      <c r="A34" s="25"/>
      <c r="B34" s="68" t="s">
        <v>98</v>
      </c>
      <c r="C34" s="71"/>
      <c r="D34" s="95">
        <f>E34+S34+V34+Y34</f>
        <v>117</v>
      </c>
      <c r="E34" s="95">
        <f>F34+I34+L34+O34</f>
        <v>116</v>
      </c>
      <c r="F34" s="95">
        <f t="shared" si="1"/>
        <v>114</v>
      </c>
      <c r="G34" s="95">
        <v>59</v>
      </c>
      <c r="H34" s="95">
        <v>55</v>
      </c>
      <c r="I34" s="95">
        <f t="shared" si="2"/>
        <v>1</v>
      </c>
      <c r="J34" s="95">
        <v>0</v>
      </c>
      <c r="K34" s="95">
        <v>1</v>
      </c>
      <c r="L34" s="95">
        <f t="shared" si="3"/>
        <v>1</v>
      </c>
      <c r="M34" s="95">
        <v>1</v>
      </c>
      <c r="N34" s="95">
        <v>0</v>
      </c>
      <c r="O34" s="95">
        <f t="shared" si="4"/>
        <v>0</v>
      </c>
      <c r="P34" s="95">
        <v>0</v>
      </c>
      <c r="Q34" s="95">
        <v>0</v>
      </c>
      <c r="R34" s="95"/>
      <c r="S34" s="95">
        <f t="shared" si="5"/>
        <v>0</v>
      </c>
      <c r="T34" s="95">
        <v>0</v>
      </c>
      <c r="U34" s="95">
        <v>0</v>
      </c>
      <c r="V34" s="95">
        <f t="shared" si="6"/>
        <v>1</v>
      </c>
      <c r="W34" s="95">
        <v>0</v>
      </c>
      <c r="X34" s="95">
        <v>1</v>
      </c>
      <c r="Y34" s="95">
        <f t="shared" si="7"/>
        <v>0</v>
      </c>
      <c r="Z34" s="95">
        <v>0</v>
      </c>
      <c r="AA34" s="95">
        <v>0</v>
      </c>
      <c r="AB34" s="96">
        <f>IF('第36表'!D34=0,REPT(" ",4)&amp;"-",ROUND('第36表'!G34/'第36表'!D34*100,1))</f>
        <v>99.2</v>
      </c>
      <c r="AC34" s="96">
        <f>IF('第36表'!E34=0,REPT(" ",4)&amp;"-",ROUND('第36表'!H34/'第36表'!E34*100,1))</f>
        <v>98.4</v>
      </c>
      <c r="AD34" s="96">
        <f>IF('第36表'!F34=0,REPT(" ",4)&amp;"-",ROUND('第36表'!I34/'第36表'!F34*100,1))</f>
        <v>100</v>
      </c>
      <c r="AE34" s="107" t="s">
        <v>22</v>
      </c>
    </row>
    <row r="35" spans="1:31" ht="45" customHeight="1">
      <c r="A35" s="30"/>
      <c r="B35" s="72" t="s">
        <v>99</v>
      </c>
      <c r="C35" s="73"/>
      <c r="D35" s="99">
        <f>E35+S35+V35+Y35</f>
        <v>181</v>
      </c>
      <c r="E35" s="99">
        <f>F35+I35+L35+O35</f>
        <v>179</v>
      </c>
      <c r="F35" s="99">
        <f t="shared" si="1"/>
        <v>178</v>
      </c>
      <c r="G35" s="99">
        <v>96</v>
      </c>
      <c r="H35" s="99">
        <v>82</v>
      </c>
      <c r="I35" s="99">
        <f t="shared" si="2"/>
        <v>1</v>
      </c>
      <c r="J35" s="99">
        <v>0</v>
      </c>
      <c r="K35" s="99">
        <v>1</v>
      </c>
      <c r="L35" s="99">
        <f t="shared" si="3"/>
        <v>0</v>
      </c>
      <c r="M35" s="99">
        <v>0</v>
      </c>
      <c r="N35" s="99">
        <v>0</v>
      </c>
      <c r="O35" s="99">
        <f t="shared" si="4"/>
        <v>0</v>
      </c>
      <c r="P35" s="99">
        <v>0</v>
      </c>
      <c r="Q35" s="99">
        <v>0</v>
      </c>
      <c r="R35" s="95"/>
      <c r="S35" s="99">
        <f t="shared" si="5"/>
        <v>1</v>
      </c>
      <c r="T35" s="99">
        <v>1</v>
      </c>
      <c r="U35" s="99">
        <v>0</v>
      </c>
      <c r="V35" s="99">
        <f t="shared" si="6"/>
        <v>1</v>
      </c>
      <c r="W35" s="99">
        <v>1</v>
      </c>
      <c r="X35" s="99">
        <v>0</v>
      </c>
      <c r="Y35" s="99">
        <f t="shared" si="7"/>
        <v>0</v>
      </c>
      <c r="Z35" s="99">
        <v>0</v>
      </c>
      <c r="AA35" s="99">
        <v>0</v>
      </c>
      <c r="AB35" s="100">
        <f>IF('第36表'!D35=0,REPT(" ",4)&amp;"-",ROUND('第36表'!G35/'第36表'!D35*100,1))</f>
        <v>98.9</v>
      </c>
      <c r="AC35" s="100">
        <f>IF('第36表'!E35=0,REPT(" ",4)&amp;"-",ROUND('第36表'!H35/'第36表'!E35*100,1))</f>
        <v>99</v>
      </c>
      <c r="AD35" s="100">
        <f>IF('第36表'!F35=0,REPT(" ",4)&amp;"-",ROUND('第36表'!I35/'第36表'!F35*100,1))</f>
        <v>98.8</v>
      </c>
      <c r="AE35" s="111" t="s">
        <v>23</v>
      </c>
    </row>
  </sheetData>
  <sheetProtection/>
  <mergeCells count="35">
    <mergeCell ref="A11:C11"/>
    <mergeCell ref="E3:N3"/>
    <mergeCell ref="AB3:AD4"/>
    <mergeCell ref="F6:F7"/>
    <mergeCell ref="G6:G7"/>
    <mergeCell ref="H6:H7"/>
    <mergeCell ref="I6:I7"/>
    <mergeCell ref="A5:C5"/>
    <mergeCell ref="A9:C9"/>
    <mergeCell ref="J6:J7"/>
    <mergeCell ref="N6:N7"/>
    <mergeCell ref="O6:O7"/>
    <mergeCell ref="P6:P7"/>
    <mergeCell ref="K6:K7"/>
    <mergeCell ref="L6:L7"/>
    <mergeCell ref="M6:M7"/>
    <mergeCell ref="Y5:AA5"/>
    <mergeCell ref="Q6:Q7"/>
    <mergeCell ref="S6:S7"/>
    <mergeCell ref="T6:T7"/>
    <mergeCell ref="U6:U7"/>
    <mergeCell ref="V6:V7"/>
    <mergeCell ref="W6:W7"/>
    <mergeCell ref="S3:U5"/>
    <mergeCell ref="AA6:AA7"/>
    <mergeCell ref="Y6:Y7"/>
    <mergeCell ref="Z6:Z7"/>
    <mergeCell ref="V3:AA4"/>
    <mergeCell ref="I5:K5"/>
    <mergeCell ref="L5:N5"/>
    <mergeCell ref="O4:Q5"/>
    <mergeCell ref="E4:N4"/>
    <mergeCell ref="E5:E7"/>
    <mergeCell ref="X6:X7"/>
    <mergeCell ref="V5:X5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3" r:id="rId1"/>
  <rowBreaks count="1" manualBreakCount="1">
    <brk id="35" max="255" man="1"/>
  </rowBreaks>
  <ignoredErrors>
    <ignoredError sqref="F9 I9 L9 S9 V9 Y9 Y13 Y15" formulaRange="1"/>
    <ignoredError sqref="I11 L11 O11 V11 Y11 I14 L14 O14 V14" formula="1"/>
    <ignoredError sqref="Y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2" width="11.66015625" style="1" customWidth="1"/>
    <col min="13" max="16384" width="8.83203125" style="1" customWidth="1"/>
  </cols>
  <sheetData>
    <row r="1" s="21" customFormat="1" ht="31.5" customHeight="1">
      <c r="B1" s="21" t="s">
        <v>111</v>
      </c>
    </row>
    <row r="2" spans="2:12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22"/>
      <c r="B3" s="22"/>
      <c r="C3" s="22"/>
      <c r="D3" s="83" t="s">
        <v>45</v>
      </c>
      <c r="E3" s="84"/>
      <c r="F3" s="85"/>
      <c r="G3" s="85"/>
      <c r="H3" s="85"/>
      <c r="I3" s="85"/>
      <c r="J3" s="143" t="s">
        <v>46</v>
      </c>
      <c r="K3" s="126"/>
      <c r="L3" s="126"/>
    </row>
    <row r="4" spans="1:12" ht="31.5" customHeight="1">
      <c r="A4" s="27"/>
      <c r="B4" s="27" t="s">
        <v>19</v>
      </c>
      <c r="C4" s="27"/>
      <c r="D4" s="28" t="s">
        <v>27</v>
      </c>
      <c r="E4" s="29"/>
      <c r="F4" s="29"/>
      <c r="G4" s="28" t="s">
        <v>47</v>
      </c>
      <c r="H4" s="29"/>
      <c r="I4" s="29"/>
      <c r="J4" s="145"/>
      <c r="K4" s="134"/>
      <c r="L4" s="134"/>
    </row>
    <row r="5" spans="1:12" ht="31.5" customHeight="1">
      <c r="A5" s="141" t="s">
        <v>3</v>
      </c>
      <c r="B5" s="141"/>
      <c r="C5" s="142"/>
      <c r="D5" s="32"/>
      <c r="E5" s="32"/>
      <c r="F5" s="32"/>
      <c r="G5" s="32"/>
      <c r="H5" s="32"/>
      <c r="I5" s="32"/>
      <c r="J5" s="32"/>
      <c r="K5" s="32"/>
      <c r="L5" s="32"/>
    </row>
    <row r="6" spans="1:12" ht="31.5" customHeight="1">
      <c r="A6" s="27"/>
      <c r="B6" s="27"/>
      <c r="C6" s="42"/>
      <c r="D6" s="43" t="s">
        <v>4</v>
      </c>
      <c r="E6" s="43" t="s">
        <v>5</v>
      </c>
      <c r="F6" s="43" t="s">
        <v>6</v>
      </c>
      <c r="G6" s="43" t="s">
        <v>4</v>
      </c>
      <c r="H6" s="43" t="s">
        <v>5</v>
      </c>
      <c r="I6" s="43" t="s">
        <v>6</v>
      </c>
      <c r="J6" s="43" t="s">
        <v>4</v>
      </c>
      <c r="K6" s="43" t="s">
        <v>5</v>
      </c>
      <c r="L6" s="43" t="s">
        <v>6</v>
      </c>
    </row>
    <row r="7" spans="1:12" ht="31.5" customHeight="1">
      <c r="A7" s="27"/>
      <c r="B7" s="27"/>
      <c r="C7" s="42"/>
      <c r="D7" s="52"/>
      <c r="E7" s="52"/>
      <c r="F7" s="52"/>
      <c r="G7" s="52"/>
      <c r="H7" s="52"/>
      <c r="I7" s="52"/>
      <c r="J7" s="52"/>
      <c r="K7" s="52"/>
      <c r="L7" s="52"/>
    </row>
    <row r="8" spans="1:12" ht="31.5" customHeight="1">
      <c r="A8" s="18"/>
      <c r="B8" s="18"/>
      <c r="C8" s="19"/>
      <c r="D8" s="12"/>
      <c r="E8" s="11"/>
      <c r="F8" s="11"/>
      <c r="G8" s="11"/>
      <c r="H8" s="11"/>
      <c r="I8" s="11"/>
      <c r="J8" s="11"/>
      <c r="K8" s="11"/>
      <c r="L8" s="11"/>
    </row>
    <row r="9" spans="1:12" ht="39" customHeight="1">
      <c r="A9" s="123" t="s">
        <v>118</v>
      </c>
      <c r="B9" s="123"/>
      <c r="C9" s="124"/>
      <c r="D9" s="101">
        <f>SUM(E9:F9)</f>
        <v>10977</v>
      </c>
      <c r="E9" s="95">
        <v>5636</v>
      </c>
      <c r="F9" s="95">
        <v>5341</v>
      </c>
      <c r="G9" s="95">
        <f>SUM(H9:I9)</f>
        <v>92</v>
      </c>
      <c r="H9" s="95">
        <v>57</v>
      </c>
      <c r="I9" s="95">
        <v>35</v>
      </c>
      <c r="J9" s="95">
        <f>SUM(K9:L9)</f>
        <v>161</v>
      </c>
      <c r="K9" s="95">
        <v>142</v>
      </c>
      <c r="L9" s="95">
        <v>19</v>
      </c>
    </row>
    <row r="10" spans="1:12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</row>
    <row r="11" spans="1:12" ht="39" customHeight="1">
      <c r="A11" s="123" t="s">
        <v>119</v>
      </c>
      <c r="B11" s="123"/>
      <c r="C11" s="124"/>
      <c r="D11" s="101">
        <f>SUM(E11:F11)</f>
        <v>11234</v>
      </c>
      <c r="E11" s="95">
        <f aca="true" t="shared" si="0" ref="E11:L11">SUM(E17:E35)</f>
        <v>5738</v>
      </c>
      <c r="F11" s="95">
        <f t="shared" si="0"/>
        <v>5496</v>
      </c>
      <c r="G11" s="95">
        <f>SUM(H11:I11)</f>
        <v>222</v>
      </c>
      <c r="H11" s="95">
        <f t="shared" si="0"/>
        <v>116</v>
      </c>
      <c r="I11" s="95">
        <f t="shared" si="0"/>
        <v>106</v>
      </c>
      <c r="J11" s="95">
        <f>SUM(K11:L11)</f>
        <v>162</v>
      </c>
      <c r="K11" s="95">
        <f t="shared" si="0"/>
        <v>146</v>
      </c>
      <c r="L11" s="95">
        <f t="shared" si="0"/>
        <v>16</v>
      </c>
    </row>
    <row r="12" spans="1:12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</row>
    <row r="13" spans="1:12" ht="39" customHeight="1">
      <c r="A13" s="20"/>
      <c r="B13" s="20" t="s">
        <v>75</v>
      </c>
      <c r="C13" s="63"/>
      <c r="D13" s="101">
        <f>SUM(E13:F13)</f>
        <v>157</v>
      </c>
      <c r="E13" s="95">
        <v>82</v>
      </c>
      <c r="F13" s="95">
        <v>75</v>
      </c>
      <c r="G13" s="95">
        <f>SUM(H13:I13)</f>
        <v>0</v>
      </c>
      <c r="H13" s="95">
        <v>0</v>
      </c>
      <c r="I13" s="95">
        <v>0</v>
      </c>
      <c r="J13" s="95">
        <f>SUM(K13:L13)</f>
        <v>0</v>
      </c>
      <c r="K13" s="95">
        <v>0</v>
      </c>
      <c r="L13" s="95">
        <v>0</v>
      </c>
    </row>
    <row r="14" spans="1:12" ht="39" customHeight="1">
      <c r="A14" s="20"/>
      <c r="B14" s="20" t="s">
        <v>76</v>
      </c>
      <c r="C14" s="63"/>
      <c r="D14" s="101">
        <f>SUM(E14:F14)</f>
        <v>10844</v>
      </c>
      <c r="E14" s="95">
        <f>E11-E13-E15</f>
        <v>5540</v>
      </c>
      <c r="F14" s="95">
        <f>F11-F13-F15</f>
        <v>5304</v>
      </c>
      <c r="G14" s="95">
        <f>SUM(H14:I14)</f>
        <v>221</v>
      </c>
      <c r="H14" s="95">
        <f>H11-H13-H15</f>
        <v>115</v>
      </c>
      <c r="I14" s="95">
        <v>106</v>
      </c>
      <c r="J14" s="95">
        <f>SUM(K14:L14)</f>
        <v>162</v>
      </c>
      <c r="K14" s="95">
        <f>K11-K13-K15</f>
        <v>146</v>
      </c>
      <c r="L14" s="95">
        <v>16</v>
      </c>
    </row>
    <row r="15" spans="1:12" ht="39" customHeight="1">
      <c r="A15" s="20"/>
      <c r="B15" s="20" t="s">
        <v>77</v>
      </c>
      <c r="C15" s="63"/>
      <c r="D15" s="101">
        <f>SUM(E15:F15)</f>
        <v>233</v>
      </c>
      <c r="E15" s="95">
        <v>116</v>
      </c>
      <c r="F15" s="95">
        <v>117</v>
      </c>
      <c r="G15" s="95">
        <f>SUM(H15:I15)</f>
        <v>1</v>
      </c>
      <c r="H15" s="95">
        <v>1</v>
      </c>
      <c r="I15" s="95">
        <v>0</v>
      </c>
      <c r="J15" s="95">
        <f>SUM(K15:L15)</f>
        <v>0</v>
      </c>
      <c r="K15" s="95">
        <v>0</v>
      </c>
      <c r="L15" s="95">
        <v>0</v>
      </c>
    </row>
    <row r="16" spans="1:12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</row>
    <row r="17" spans="1:12" ht="45" customHeight="1">
      <c r="A17" s="76"/>
      <c r="B17" s="66" t="s">
        <v>51</v>
      </c>
      <c r="C17" s="67"/>
      <c r="D17" s="101">
        <f aca="true" t="shared" si="1" ref="D17:D30">SUM(E17:F17)</f>
        <v>4534</v>
      </c>
      <c r="E17" s="95">
        <v>2283</v>
      </c>
      <c r="F17" s="95">
        <v>2251</v>
      </c>
      <c r="G17" s="95">
        <f aca="true" t="shared" si="2" ref="G17:G30">SUM(H17:I17)</f>
        <v>166</v>
      </c>
      <c r="H17" s="95">
        <v>92</v>
      </c>
      <c r="I17" s="95">
        <v>74</v>
      </c>
      <c r="J17" s="95">
        <f aca="true" t="shared" si="3" ref="J17:J30">SUM(K17:L17)</f>
        <v>96</v>
      </c>
      <c r="K17" s="95">
        <v>90</v>
      </c>
      <c r="L17" s="95">
        <v>6</v>
      </c>
    </row>
    <row r="18" spans="1:12" ht="45" customHeight="1">
      <c r="A18" s="77"/>
      <c r="B18" s="68" t="s">
        <v>52</v>
      </c>
      <c r="C18" s="69"/>
      <c r="D18" s="101">
        <f t="shared" si="1"/>
        <v>989</v>
      </c>
      <c r="E18" s="95">
        <v>531</v>
      </c>
      <c r="F18" s="95">
        <v>458</v>
      </c>
      <c r="G18" s="95">
        <f t="shared" si="2"/>
        <v>16</v>
      </c>
      <c r="H18" s="95">
        <v>7</v>
      </c>
      <c r="I18" s="95">
        <v>9</v>
      </c>
      <c r="J18" s="95">
        <f t="shared" si="3"/>
        <v>12</v>
      </c>
      <c r="K18" s="95">
        <v>10</v>
      </c>
      <c r="L18" s="95">
        <v>2</v>
      </c>
    </row>
    <row r="19" spans="1:12" ht="45" customHeight="1">
      <c r="A19" s="77"/>
      <c r="B19" s="68" t="s">
        <v>53</v>
      </c>
      <c r="C19" s="69"/>
      <c r="D19" s="101">
        <f t="shared" si="1"/>
        <v>854</v>
      </c>
      <c r="E19" s="95">
        <v>440</v>
      </c>
      <c r="F19" s="95">
        <v>414</v>
      </c>
      <c r="G19" s="95">
        <f t="shared" si="2"/>
        <v>11</v>
      </c>
      <c r="H19" s="95">
        <v>7</v>
      </c>
      <c r="I19" s="95">
        <v>4</v>
      </c>
      <c r="J19" s="95">
        <f t="shared" si="3"/>
        <v>13</v>
      </c>
      <c r="K19" s="95">
        <v>11</v>
      </c>
      <c r="L19" s="95">
        <v>2</v>
      </c>
    </row>
    <row r="20" spans="1:12" ht="45" customHeight="1">
      <c r="A20" s="77"/>
      <c r="B20" s="68" t="s">
        <v>54</v>
      </c>
      <c r="C20" s="69"/>
      <c r="D20" s="101">
        <f t="shared" si="1"/>
        <v>725</v>
      </c>
      <c r="E20" s="95">
        <v>368</v>
      </c>
      <c r="F20" s="95">
        <v>357</v>
      </c>
      <c r="G20" s="95">
        <f t="shared" si="2"/>
        <v>8</v>
      </c>
      <c r="H20" s="95">
        <v>4</v>
      </c>
      <c r="I20" s="95">
        <v>4</v>
      </c>
      <c r="J20" s="95">
        <f t="shared" si="3"/>
        <v>5</v>
      </c>
      <c r="K20" s="95">
        <v>5</v>
      </c>
      <c r="L20" s="95">
        <v>0</v>
      </c>
    </row>
    <row r="21" spans="1:12" ht="45" customHeight="1">
      <c r="A21" s="77"/>
      <c r="B21" s="68" t="s">
        <v>55</v>
      </c>
      <c r="C21" s="69"/>
      <c r="D21" s="101">
        <f t="shared" si="1"/>
        <v>732</v>
      </c>
      <c r="E21" s="95">
        <v>355</v>
      </c>
      <c r="F21" s="95">
        <v>377</v>
      </c>
      <c r="G21" s="95">
        <f t="shared" si="2"/>
        <v>1</v>
      </c>
      <c r="H21" s="95">
        <v>0</v>
      </c>
      <c r="I21" s="95">
        <v>1</v>
      </c>
      <c r="J21" s="95">
        <f t="shared" si="3"/>
        <v>7</v>
      </c>
      <c r="K21" s="95">
        <v>4</v>
      </c>
      <c r="L21" s="95">
        <v>3</v>
      </c>
    </row>
    <row r="22" spans="1:12" ht="45" customHeight="1">
      <c r="A22" s="77"/>
      <c r="B22" s="68" t="s">
        <v>56</v>
      </c>
      <c r="C22" s="64"/>
      <c r="D22" s="101">
        <f t="shared" si="1"/>
        <v>400</v>
      </c>
      <c r="E22" s="95">
        <v>194</v>
      </c>
      <c r="F22" s="95">
        <v>206</v>
      </c>
      <c r="G22" s="95">
        <f t="shared" si="2"/>
        <v>3</v>
      </c>
      <c r="H22" s="95">
        <v>2</v>
      </c>
      <c r="I22" s="95">
        <v>1</v>
      </c>
      <c r="J22" s="95">
        <f t="shared" si="3"/>
        <v>8</v>
      </c>
      <c r="K22" s="95">
        <v>8</v>
      </c>
      <c r="L22" s="95">
        <v>0</v>
      </c>
    </row>
    <row r="23" spans="1:12" ht="45" customHeight="1">
      <c r="A23" s="27"/>
      <c r="B23" s="68" t="s">
        <v>57</v>
      </c>
      <c r="C23" s="70"/>
      <c r="D23" s="101">
        <f t="shared" si="1"/>
        <v>191</v>
      </c>
      <c r="E23" s="95">
        <v>101</v>
      </c>
      <c r="F23" s="95">
        <v>90</v>
      </c>
      <c r="G23" s="95">
        <f t="shared" si="2"/>
        <v>3</v>
      </c>
      <c r="H23" s="95">
        <v>0</v>
      </c>
      <c r="I23" s="95">
        <v>3</v>
      </c>
      <c r="J23" s="95">
        <f t="shared" si="3"/>
        <v>0</v>
      </c>
      <c r="K23" s="95">
        <v>0</v>
      </c>
      <c r="L23" s="95">
        <v>0</v>
      </c>
    </row>
    <row r="24" spans="1:12" ht="45" customHeight="1">
      <c r="A24" s="27"/>
      <c r="B24" s="68" t="s">
        <v>58</v>
      </c>
      <c r="C24" s="70"/>
      <c r="D24" s="101">
        <f t="shared" si="1"/>
        <v>204</v>
      </c>
      <c r="E24" s="95">
        <v>109</v>
      </c>
      <c r="F24" s="95">
        <v>95</v>
      </c>
      <c r="G24" s="95">
        <f t="shared" si="2"/>
        <v>0</v>
      </c>
      <c r="H24" s="95">
        <v>0</v>
      </c>
      <c r="I24" s="95">
        <v>0</v>
      </c>
      <c r="J24" s="95">
        <f t="shared" si="3"/>
        <v>0</v>
      </c>
      <c r="K24" s="95">
        <v>0</v>
      </c>
      <c r="L24" s="95">
        <v>0</v>
      </c>
    </row>
    <row r="25" spans="1:12" ht="45" customHeight="1">
      <c r="A25" s="27"/>
      <c r="B25" s="68" t="s">
        <v>59</v>
      </c>
      <c r="C25" s="69"/>
      <c r="D25" s="101">
        <f t="shared" si="1"/>
        <v>215</v>
      </c>
      <c r="E25" s="95">
        <v>102</v>
      </c>
      <c r="F25" s="95">
        <v>113</v>
      </c>
      <c r="G25" s="95">
        <f t="shared" si="2"/>
        <v>0</v>
      </c>
      <c r="H25" s="95">
        <v>0</v>
      </c>
      <c r="I25" s="95">
        <v>0</v>
      </c>
      <c r="J25" s="95">
        <f t="shared" si="3"/>
        <v>1</v>
      </c>
      <c r="K25" s="95">
        <v>1</v>
      </c>
      <c r="L25" s="95">
        <v>0</v>
      </c>
    </row>
    <row r="26" spans="1:12" ht="45" customHeight="1">
      <c r="A26" s="77"/>
      <c r="B26" s="68" t="s">
        <v>60</v>
      </c>
      <c r="C26" s="69"/>
      <c r="D26" s="101">
        <f t="shared" si="1"/>
        <v>282</v>
      </c>
      <c r="E26" s="95">
        <v>143</v>
      </c>
      <c r="F26" s="95">
        <v>139</v>
      </c>
      <c r="G26" s="95">
        <f t="shared" si="2"/>
        <v>0</v>
      </c>
      <c r="H26" s="95">
        <v>0</v>
      </c>
      <c r="I26" s="95">
        <v>0</v>
      </c>
      <c r="J26" s="95">
        <f t="shared" si="3"/>
        <v>4</v>
      </c>
      <c r="K26" s="95">
        <v>3</v>
      </c>
      <c r="L26" s="95">
        <v>1</v>
      </c>
    </row>
    <row r="27" spans="1:12" ht="45" customHeight="1">
      <c r="A27" s="77"/>
      <c r="B27" s="68" t="s">
        <v>61</v>
      </c>
      <c r="C27" s="69"/>
      <c r="D27" s="101">
        <f t="shared" si="1"/>
        <v>580</v>
      </c>
      <c r="E27" s="95">
        <v>292</v>
      </c>
      <c r="F27" s="95">
        <v>288</v>
      </c>
      <c r="G27" s="95">
        <f t="shared" si="2"/>
        <v>5</v>
      </c>
      <c r="H27" s="95">
        <v>2</v>
      </c>
      <c r="I27" s="95">
        <v>3</v>
      </c>
      <c r="J27" s="95">
        <f t="shared" si="3"/>
        <v>2</v>
      </c>
      <c r="K27" s="95">
        <v>1</v>
      </c>
      <c r="L27" s="95">
        <v>1</v>
      </c>
    </row>
    <row r="28" spans="1:12" ht="45" customHeight="1">
      <c r="A28" s="77"/>
      <c r="B28" s="68" t="s">
        <v>62</v>
      </c>
      <c r="C28" s="69"/>
      <c r="D28" s="101">
        <f t="shared" si="1"/>
        <v>353</v>
      </c>
      <c r="E28" s="95">
        <v>186</v>
      </c>
      <c r="F28" s="95">
        <v>167</v>
      </c>
      <c r="G28" s="95">
        <f t="shared" si="2"/>
        <v>3</v>
      </c>
      <c r="H28" s="95">
        <v>0</v>
      </c>
      <c r="I28" s="95">
        <v>3</v>
      </c>
      <c r="J28" s="95">
        <f t="shared" si="3"/>
        <v>5</v>
      </c>
      <c r="K28" s="95">
        <v>5</v>
      </c>
      <c r="L28" s="95">
        <v>0</v>
      </c>
    </row>
    <row r="29" spans="1:12" ht="45" customHeight="1">
      <c r="A29" s="77"/>
      <c r="B29" s="68" t="s">
        <v>63</v>
      </c>
      <c r="C29" s="69"/>
      <c r="D29" s="101">
        <f t="shared" si="1"/>
        <v>296</v>
      </c>
      <c r="E29" s="95">
        <v>155</v>
      </c>
      <c r="F29" s="95">
        <v>141</v>
      </c>
      <c r="G29" s="95">
        <f t="shared" si="2"/>
        <v>3</v>
      </c>
      <c r="H29" s="95">
        <v>1</v>
      </c>
      <c r="I29" s="95">
        <v>2</v>
      </c>
      <c r="J29" s="95">
        <f t="shared" si="3"/>
        <v>3</v>
      </c>
      <c r="K29" s="95">
        <v>3</v>
      </c>
      <c r="L29" s="95">
        <v>0</v>
      </c>
    </row>
    <row r="30" spans="1:12" ht="45" customHeight="1">
      <c r="A30" s="77"/>
      <c r="B30" s="68" t="s">
        <v>64</v>
      </c>
      <c r="C30" s="69"/>
      <c r="D30" s="101">
        <f t="shared" si="1"/>
        <v>290</v>
      </c>
      <c r="E30" s="95">
        <v>168</v>
      </c>
      <c r="F30" s="95">
        <v>122</v>
      </c>
      <c r="G30" s="95">
        <f t="shared" si="2"/>
        <v>0</v>
      </c>
      <c r="H30" s="95">
        <v>0</v>
      </c>
      <c r="I30" s="95">
        <v>0</v>
      </c>
      <c r="J30" s="95">
        <f t="shared" si="3"/>
        <v>2</v>
      </c>
      <c r="K30" s="95">
        <v>2</v>
      </c>
      <c r="L30" s="95">
        <v>0</v>
      </c>
    </row>
    <row r="31" spans="1:12" ht="22.5" customHeight="1">
      <c r="A31" s="77"/>
      <c r="B31" s="68"/>
      <c r="C31" s="69"/>
      <c r="D31" s="101"/>
      <c r="E31" s="95"/>
      <c r="F31" s="95"/>
      <c r="G31" s="95"/>
      <c r="H31" s="95"/>
      <c r="I31" s="95"/>
      <c r="J31" s="95"/>
      <c r="K31" s="95"/>
      <c r="L31" s="95"/>
    </row>
    <row r="32" spans="1:12" ht="45" customHeight="1">
      <c r="A32" s="112"/>
      <c r="B32" s="113" t="s">
        <v>65</v>
      </c>
      <c r="C32" s="114"/>
      <c r="D32" s="101">
        <f>SUM(E32:F32)</f>
        <v>25</v>
      </c>
      <c r="E32" s="95">
        <v>9</v>
      </c>
      <c r="F32" s="95">
        <v>16</v>
      </c>
      <c r="G32" s="95">
        <f>SUM(H32:I32)</f>
        <v>0</v>
      </c>
      <c r="H32" s="95">
        <v>0</v>
      </c>
      <c r="I32" s="95">
        <v>0</v>
      </c>
      <c r="J32" s="95">
        <f>SUM(K32:L32)</f>
        <v>0</v>
      </c>
      <c r="K32" s="95">
        <v>0</v>
      </c>
      <c r="L32" s="95">
        <v>0</v>
      </c>
    </row>
    <row r="33" spans="1:12" ht="45" customHeight="1">
      <c r="A33" s="25"/>
      <c r="B33" s="68" t="s">
        <v>66</v>
      </c>
      <c r="C33" s="71"/>
      <c r="D33" s="101">
        <f>SUM(E33:F33)</f>
        <v>270</v>
      </c>
      <c r="E33" s="95">
        <v>145</v>
      </c>
      <c r="F33" s="95">
        <v>125</v>
      </c>
      <c r="G33" s="95">
        <f>SUM(H33:I33)</f>
        <v>1</v>
      </c>
      <c r="H33" s="95">
        <v>1</v>
      </c>
      <c r="I33" s="95">
        <v>0</v>
      </c>
      <c r="J33" s="95">
        <f>SUM(K33:L33)</f>
        <v>3</v>
      </c>
      <c r="K33" s="95">
        <v>2</v>
      </c>
      <c r="L33" s="95">
        <v>1</v>
      </c>
    </row>
    <row r="34" spans="1:12" ht="45" customHeight="1">
      <c r="A34" s="25"/>
      <c r="B34" s="68" t="s">
        <v>67</v>
      </c>
      <c r="C34" s="71"/>
      <c r="D34" s="101">
        <f>SUM(E34:F34)</f>
        <v>116</v>
      </c>
      <c r="E34" s="95">
        <v>61</v>
      </c>
      <c r="F34" s="95">
        <v>55</v>
      </c>
      <c r="G34" s="95">
        <f>SUM(H34:I34)</f>
        <v>1</v>
      </c>
      <c r="H34" s="95">
        <v>0</v>
      </c>
      <c r="I34" s="95">
        <v>1</v>
      </c>
      <c r="J34" s="95">
        <f>SUM(K34:L34)</f>
        <v>0</v>
      </c>
      <c r="K34" s="95">
        <v>0</v>
      </c>
      <c r="L34" s="95">
        <v>0</v>
      </c>
    </row>
    <row r="35" spans="1:12" ht="45" customHeight="1">
      <c r="A35" s="30"/>
      <c r="B35" s="72" t="s">
        <v>68</v>
      </c>
      <c r="C35" s="73"/>
      <c r="D35" s="103">
        <f>SUM(E35:F35)</f>
        <v>178</v>
      </c>
      <c r="E35" s="99">
        <v>96</v>
      </c>
      <c r="F35" s="99">
        <v>82</v>
      </c>
      <c r="G35" s="99">
        <f>SUM(H35:I35)</f>
        <v>1</v>
      </c>
      <c r="H35" s="99">
        <v>0</v>
      </c>
      <c r="I35" s="99">
        <v>1</v>
      </c>
      <c r="J35" s="99">
        <f>SUM(K35:L35)</f>
        <v>1</v>
      </c>
      <c r="K35" s="99">
        <v>1</v>
      </c>
      <c r="L35" s="99">
        <v>0</v>
      </c>
    </row>
  </sheetData>
  <sheetProtection/>
  <mergeCells count="4">
    <mergeCell ref="A11:C11"/>
    <mergeCell ref="J3:L4"/>
    <mergeCell ref="A5:C5"/>
    <mergeCell ref="A9:C9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rowBreaks count="1" manualBreakCount="1">
    <brk id="35" max="255" man="1"/>
  </rowBreaks>
  <ignoredErrors>
    <ignoredError sqref="D9 G9" formulaRange="1"/>
    <ignoredError sqref="G11 J11 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8" customWidth="1"/>
    <col min="2" max="2" width="13.83203125" style="8" customWidth="1"/>
    <col min="3" max="3" width="1.66015625" style="8" customWidth="1"/>
    <col min="4" max="6" width="8.16015625" style="8" customWidth="1"/>
    <col min="7" max="18" width="6.91015625" style="8" customWidth="1"/>
    <col min="19" max="16384" width="8.83203125" style="8" customWidth="1"/>
  </cols>
  <sheetData>
    <row r="1" s="21" customFormat="1" ht="31.5" customHeight="1">
      <c r="B1" s="21" t="s">
        <v>112</v>
      </c>
    </row>
    <row r="2" spans="2:18" ht="31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1.5" customHeight="1">
      <c r="A3" s="22"/>
      <c r="B3" s="22"/>
      <c r="C3" s="22"/>
      <c r="D3" s="125" t="s">
        <v>100</v>
      </c>
      <c r="E3" s="126"/>
      <c r="F3" s="126"/>
      <c r="G3" s="125" t="s">
        <v>48</v>
      </c>
      <c r="H3" s="126"/>
      <c r="I3" s="144"/>
      <c r="J3" s="125" t="s">
        <v>49</v>
      </c>
      <c r="K3" s="126"/>
      <c r="L3" s="144"/>
      <c r="M3" s="125" t="s">
        <v>50</v>
      </c>
      <c r="N3" s="126"/>
      <c r="O3" s="144"/>
      <c r="P3" s="125" t="s">
        <v>71</v>
      </c>
      <c r="Q3" s="126"/>
      <c r="R3" s="126"/>
    </row>
    <row r="4" spans="1:18" ht="31.5" customHeight="1">
      <c r="A4" s="27"/>
      <c r="B4" s="27" t="s">
        <v>19</v>
      </c>
      <c r="C4" s="27"/>
      <c r="D4" s="128"/>
      <c r="E4" s="129"/>
      <c r="F4" s="129"/>
      <c r="G4" s="128"/>
      <c r="H4" s="129"/>
      <c r="I4" s="154"/>
      <c r="J4" s="128"/>
      <c r="K4" s="129"/>
      <c r="L4" s="154"/>
      <c r="M4" s="128"/>
      <c r="N4" s="129"/>
      <c r="O4" s="154"/>
      <c r="P4" s="128"/>
      <c r="Q4" s="129"/>
      <c r="R4" s="129"/>
    </row>
    <row r="5" spans="1:18" ht="31.5" customHeight="1">
      <c r="A5" s="141" t="s">
        <v>3</v>
      </c>
      <c r="B5" s="141"/>
      <c r="C5" s="142"/>
      <c r="D5" s="32"/>
      <c r="E5" s="32"/>
      <c r="F5" s="122"/>
      <c r="G5" s="26"/>
      <c r="H5" s="32"/>
      <c r="I5" s="119"/>
      <c r="J5" s="27"/>
      <c r="K5" s="32"/>
      <c r="L5" s="119"/>
      <c r="M5" s="27"/>
      <c r="N5" s="32"/>
      <c r="O5" s="32"/>
      <c r="P5" s="119"/>
      <c r="Q5" s="27"/>
      <c r="R5" s="32"/>
    </row>
    <row r="6" spans="1:18" ht="31.5" customHeight="1">
      <c r="A6" s="27"/>
      <c r="B6" s="27"/>
      <c r="C6" s="42"/>
      <c r="D6" s="43" t="s">
        <v>4</v>
      </c>
      <c r="E6" s="43" t="s">
        <v>5</v>
      </c>
      <c r="F6" s="120" t="s">
        <v>6</v>
      </c>
      <c r="G6" s="31" t="s">
        <v>4</v>
      </c>
      <c r="H6" s="43" t="s">
        <v>5</v>
      </c>
      <c r="I6" s="120" t="s">
        <v>6</v>
      </c>
      <c r="J6" s="25" t="s">
        <v>4</v>
      </c>
      <c r="K6" s="43" t="s">
        <v>5</v>
      </c>
      <c r="L6" s="120" t="s">
        <v>6</v>
      </c>
      <c r="M6" s="25" t="s">
        <v>4</v>
      </c>
      <c r="N6" s="43" t="s">
        <v>5</v>
      </c>
      <c r="O6" s="43" t="s">
        <v>6</v>
      </c>
      <c r="P6" s="120" t="s">
        <v>4</v>
      </c>
      <c r="Q6" s="25" t="s">
        <v>5</v>
      </c>
      <c r="R6" s="43" t="s">
        <v>6</v>
      </c>
    </row>
    <row r="7" spans="1:18" ht="31.5" customHeight="1">
      <c r="A7" s="27"/>
      <c r="B7" s="27"/>
      <c r="C7" s="42"/>
      <c r="D7" s="52"/>
      <c r="E7" s="52"/>
      <c r="F7" s="121"/>
      <c r="G7" s="58"/>
      <c r="H7" s="91"/>
      <c r="I7" s="121"/>
      <c r="J7" s="88"/>
      <c r="K7" s="52"/>
      <c r="L7" s="121"/>
      <c r="M7" s="88"/>
      <c r="N7" s="52"/>
      <c r="O7" s="52"/>
      <c r="P7" s="121"/>
      <c r="Q7" s="88"/>
      <c r="R7" s="52"/>
    </row>
    <row r="8" spans="1:18" ht="31.5" customHeight="1">
      <c r="A8" s="22"/>
      <c r="B8" s="22"/>
      <c r="C8" s="62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9" customHeight="1">
      <c r="A9" s="123" t="s">
        <v>118</v>
      </c>
      <c r="B9" s="123"/>
      <c r="C9" s="124"/>
      <c r="D9" s="101">
        <f>SUM(E9:F9)</f>
        <v>68</v>
      </c>
      <c r="E9" s="95">
        <f>H9+K9+N9+Q9</f>
        <v>51</v>
      </c>
      <c r="F9" s="95">
        <f>I9+L9+O9+R9</f>
        <v>17</v>
      </c>
      <c r="G9" s="95">
        <f>SUM(H9:I9)</f>
        <v>0</v>
      </c>
      <c r="H9" s="95">
        <v>0</v>
      </c>
      <c r="I9" s="95">
        <v>0</v>
      </c>
      <c r="J9" s="95">
        <f>SUM(K9:L9)</f>
        <v>27</v>
      </c>
      <c r="K9" s="95">
        <v>27</v>
      </c>
      <c r="L9" s="95">
        <v>0</v>
      </c>
      <c r="M9" s="95">
        <f>SUM(N9:O9)</f>
        <v>27</v>
      </c>
      <c r="N9" s="95">
        <v>18</v>
      </c>
      <c r="O9" s="95">
        <v>9</v>
      </c>
      <c r="P9" s="95">
        <f>SUM(Q9:R9)</f>
        <v>14</v>
      </c>
      <c r="Q9" s="95">
        <v>6</v>
      </c>
      <c r="R9" s="95">
        <v>8</v>
      </c>
    </row>
    <row r="10" spans="1:18" ht="22.5" customHeight="1">
      <c r="A10" s="27"/>
      <c r="B10" s="27"/>
      <c r="C10" s="64"/>
      <c r="D10" s="10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39" customHeight="1">
      <c r="A11" s="123" t="s">
        <v>119</v>
      </c>
      <c r="B11" s="123"/>
      <c r="C11" s="124"/>
      <c r="D11" s="101">
        <f>SUM(E11:F11)</f>
        <v>52</v>
      </c>
      <c r="E11" s="95">
        <f>H11+K11+N11+Q11</f>
        <v>34</v>
      </c>
      <c r="F11" s="95">
        <f>I11+L11+O11+R11</f>
        <v>18</v>
      </c>
      <c r="G11" s="95">
        <f>SUM(H11:I11)</f>
        <v>2</v>
      </c>
      <c r="H11" s="95">
        <f aca="true" t="shared" si="0" ref="H11:R11">SUM(H17:H35)</f>
        <v>1</v>
      </c>
      <c r="I11" s="95">
        <f t="shared" si="0"/>
        <v>1</v>
      </c>
      <c r="J11" s="95">
        <f>SUM(K11:L11)</f>
        <v>19</v>
      </c>
      <c r="K11" s="95">
        <f t="shared" si="0"/>
        <v>18</v>
      </c>
      <c r="L11" s="95">
        <f t="shared" si="0"/>
        <v>1</v>
      </c>
      <c r="M11" s="95">
        <f>SUM(N11:O11)</f>
        <v>29</v>
      </c>
      <c r="N11" s="95">
        <f t="shared" si="0"/>
        <v>14</v>
      </c>
      <c r="O11" s="95">
        <f t="shared" si="0"/>
        <v>15</v>
      </c>
      <c r="P11" s="95">
        <f>SUM(Q11:R11)</f>
        <v>2</v>
      </c>
      <c r="Q11" s="95">
        <f t="shared" si="0"/>
        <v>1</v>
      </c>
      <c r="R11" s="95">
        <f t="shared" si="0"/>
        <v>1</v>
      </c>
    </row>
    <row r="12" spans="1:18" ht="22.5" customHeight="1">
      <c r="A12" s="20"/>
      <c r="B12" s="20"/>
      <c r="C12" s="63"/>
      <c r="D12" s="10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39" customHeight="1">
      <c r="A13" s="20"/>
      <c r="B13" s="20" t="s">
        <v>75</v>
      </c>
      <c r="C13" s="63"/>
      <c r="D13" s="101">
        <f>SUM(E13:F13)</f>
        <v>0</v>
      </c>
      <c r="E13" s="95">
        <f aca="true" t="shared" si="1" ref="E13:F15">H13+K13+N13+Q13</f>
        <v>0</v>
      </c>
      <c r="F13" s="95">
        <f t="shared" si="1"/>
        <v>0</v>
      </c>
      <c r="G13" s="95">
        <f>SUM(H13:I13)</f>
        <v>0</v>
      </c>
      <c r="H13" s="95">
        <v>0</v>
      </c>
      <c r="I13" s="95">
        <v>0</v>
      </c>
      <c r="J13" s="95">
        <f>SUM(K13:L13)</f>
        <v>0</v>
      </c>
      <c r="K13" s="95">
        <v>0</v>
      </c>
      <c r="L13" s="95">
        <v>0</v>
      </c>
      <c r="M13" s="95">
        <f>SUM(N13:O13)</f>
        <v>0</v>
      </c>
      <c r="N13" s="95">
        <v>0</v>
      </c>
      <c r="O13" s="95">
        <v>0</v>
      </c>
      <c r="P13" s="95">
        <f>SUM(Q13:R13)</f>
        <v>0</v>
      </c>
      <c r="Q13" s="95">
        <v>0</v>
      </c>
      <c r="R13" s="95">
        <v>0</v>
      </c>
    </row>
    <row r="14" spans="1:18" ht="39" customHeight="1">
      <c r="A14" s="20"/>
      <c r="B14" s="20" t="s">
        <v>76</v>
      </c>
      <c r="C14" s="63"/>
      <c r="D14" s="101">
        <f>SUM(E14:F14)</f>
        <v>52</v>
      </c>
      <c r="E14" s="95">
        <f t="shared" si="1"/>
        <v>34</v>
      </c>
      <c r="F14" s="95">
        <f t="shared" si="1"/>
        <v>18</v>
      </c>
      <c r="G14" s="95">
        <f>SUM(H14:I14)</f>
        <v>2</v>
      </c>
      <c r="H14" s="95">
        <f>H11-H13-H15</f>
        <v>1</v>
      </c>
      <c r="I14" s="95">
        <f>I11-I13-I15</f>
        <v>1</v>
      </c>
      <c r="J14" s="95">
        <f>SUM(K14:L14)</f>
        <v>19</v>
      </c>
      <c r="K14" s="95">
        <f>K11-K13-K15</f>
        <v>18</v>
      </c>
      <c r="L14" s="95">
        <f>L11-L13-L15</f>
        <v>1</v>
      </c>
      <c r="M14" s="95">
        <f>SUM(N14:O14)</f>
        <v>29</v>
      </c>
      <c r="N14" s="95">
        <f>N11-N13-N15</f>
        <v>14</v>
      </c>
      <c r="O14" s="95">
        <f>O11-O13-O15</f>
        <v>15</v>
      </c>
      <c r="P14" s="95">
        <f>SUM(Q14:R14)</f>
        <v>2</v>
      </c>
      <c r="Q14" s="95">
        <f>Q11-Q13-Q15</f>
        <v>1</v>
      </c>
      <c r="R14" s="95">
        <f>R11-R13-R15</f>
        <v>1</v>
      </c>
    </row>
    <row r="15" spans="1:18" ht="39" customHeight="1">
      <c r="A15" s="20"/>
      <c r="B15" s="20" t="s">
        <v>77</v>
      </c>
      <c r="C15" s="63"/>
      <c r="D15" s="101">
        <f>SUM(E15:F15)</f>
        <v>0</v>
      </c>
      <c r="E15" s="95">
        <f t="shared" si="1"/>
        <v>0</v>
      </c>
      <c r="F15" s="95">
        <f t="shared" si="1"/>
        <v>0</v>
      </c>
      <c r="G15" s="95">
        <f>SUM(H15:I15)</f>
        <v>0</v>
      </c>
      <c r="H15" s="95">
        <v>0</v>
      </c>
      <c r="I15" s="95">
        <v>0</v>
      </c>
      <c r="J15" s="95">
        <f>SUM(K15:L15)</f>
        <v>0</v>
      </c>
      <c r="K15" s="95">
        <v>0</v>
      </c>
      <c r="L15" s="95">
        <v>0</v>
      </c>
      <c r="M15" s="95">
        <f>SUM(N15:O15)</f>
        <v>0</v>
      </c>
      <c r="N15" s="95">
        <v>0</v>
      </c>
      <c r="O15" s="95">
        <v>0</v>
      </c>
      <c r="P15" s="95">
        <f>SUM(Q15:R15)</f>
        <v>0</v>
      </c>
      <c r="Q15" s="95">
        <v>0</v>
      </c>
      <c r="R15" s="95">
        <v>0</v>
      </c>
    </row>
    <row r="16" spans="1:18" ht="22.5" customHeight="1">
      <c r="A16" s="55"/>
      <c r="B16" s="55"/>
      <c r="C16" s="65"/>
      <c r="D16" s="101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45" customHeight="1">
      <c r="A17" s="76"/>
      <c r="B17" s="66" t="s">
        <v>51</v>
      </c>
      <c r="C17" s="67"/>
      <c r="D17" s="101">
        <f aca="true" t="shared" si="2" ref="D17:D30">SUM(E17:F17)</f>
        <v>16</v>
      </c>
      <c r="E17" s="95">
        <f aca="true" t="shared" si="3" ref="E17:E30">H17+K17+N17+Q17</f>
        <v>16</v>
      </c>
      <c r="F17" s="95">
        <f aca="true" t="shared" si="4" ref="F17:F30">I17+L17+O17+R17</f>
        <v>0</v>
      </c>
      <c r="G17" s="95">
        <f aca="true" t="shared" si="5" ref="G17:G35">H17+I17</f>
        <v>0</v>
      </c>
      <c r="H17" s="95">
        <v>0</v>
      </c>
      <c r="I17" s="95">
        <v>0</v>
      </c>
      <c r="J17" s="95">
        <f aca="true" t="shared" si="6" ref="J17:J30">SUM(K17:L17)</f>
        <v>12</v>
      </c>
      <c r="K17" s="95">
        <v>12</v>
      </c>
      <c r="L17" s="95">
        <v>0</v>
      </c>
      <c r="M17" s="95">
        <f aca="true" t="shared" si="7" ref="M17:M30">SUM(N17:O17)</f>
        <v>3</v>
      </c>
      <c r="N17" s="95">
        <v>3</v>
      </c>
      <c r="O17" s="95">
        <v>0</v>
      </c>
      <c r="P17" s="95">
        <f aca="true" t="shared" si="8" ref="P17:P30">SUM(Q17:R17)</f>
        <v>1</v>
      </c>
      <c r="Q17" s="95">
        <v>1</v>
      </c>
      <c r="R17" s="95">
        <v>0</v>
      </c>
    </row>
    <row r="18" spans="1:18" ht="45" customHeight="1">
      <c r="A18" s="77"/>
      <c r="B18" s="68" t="s">
        <v>52</v>
      </c>
      <c r="C18" s="69"/>
      <c r="D18" s="101">
        <f t="shared" si="2"/>
        <v>8</v>
      </c>
      <c r="E18" s="95">
        <f t="shared" si="3"/>
        <v>5</v>
      </c>
      <c r="F18" s="95">
        <f t="shared" si="4"/>
        <v>3</v>
      </c>
      <c r="G18" s="95">
        <f t="shared" si="5"/>
        <v>0</v>
      </c>
      <c r="H18" s="95">
        <v>0</v>
      </c>
      <c r="I18" s="95">
        <v>0</v>
      </c>
      <c r="J18" s="95">
        <f t="shared" si="6"/>
        <v>1</v>
      </c>
      <c r="K18" s="95">
        <v>1</v>
      </c>
      <c r="L18" s="95">
        <v>0</v>
      </c>
      <c r="M18" s="95">
        <f t="shared" si="7"/>
        <v>7</v>
      </c>
      <c r="N18" s="95">
        <v>4</v>
      </c>
      <c r="O18" s="95">
        <v>3</v>
      </c>
      <c r="P18" s="95">
        <f t="shared" si="8"/>
        <v>0</v>
      </c>
      <c r="Q18" s="95">
        <v>0</v>
      </c>
      <c r="R18" s="95">
        <v>0</v>
      </c>
    </row>
    <row r="19" spans="1:18" ht="45" customHeight="1">
      <c r="A19" s="77"/>
      <c r="B19" s="68" t="s">
        <v>53</v>
      </c>
      <c r="C19" s="69"/>
      <c r="D19" s="101">
        <f t="shared" si="2"/>
        <v>8</v>
      </c>
      <c r="E19" s="95">
        <f t="shared" si="3"/>
        <v>2</v>
      </c>
      <c r="F19" s="95">
        <f t="shared" si="4"/>
        <v>6</v>
      </c>
      <c r="G19" s="95">
        <f t="shared" si="5"/>
        <v>0</v>
      </c>
      <c r="H19" s="95">
        <v>0</v>
      </c>
      <c r="I19" s="95">
        <v>0</v>
      </c>
      <c r="J19" s="95">
        <f t="shared" si="6"/>
        <v>2</v>
      </c>
      <c r="K19" s="95">
        <v>1</v>
      </c>
      <c r="L19" s="95">
        <v>1</v>
      </c>
      <c r="M19" s="95">
        <f t="shared" si="7"/>
        <v>6</v>
      </c>
      <c r="N19" s="95">
        <v>1</v>
      </c>
      <c r="O19" s="95">
        <v>5</v>
      </c>
      <c r="P19" s="95">
        <f t="shared" si="8"/>
        <v>0</v>
      </c>
      <c r="Q19" s="95">
        <v>0</v>
      </c>
      <c r="R19" s="95">
        <v>0</v>
      </c>
    </row>
    <row r="20" spans="1:18" ht="45" customHeight="1">
      <c r="A20" s="77"/>
      <c r="B20" s="68" t="s">
        <v>54</v>
      </c>
      <c r="C20" s="69"/>
      <c r="D20" s="101">
        <f t="shared" si="2"/>
        <v>4</v>
      </c>
      <c r="E20" s="95">
        <f t="shared" si="3"/>
        <v>3</v>
      </c>
      <c r="F20" s="95">
        <f t="shared" si="4"/>
        <v>1</v>
      </c>
      <c r="G20" s="95">
        <f t="shared" si="5"/>
        <v>1</v>
      </c>
      <c r="H20" s="95">
        <v>1</v>
      </c>
      <c r="I20" s="95">
        <v>0</v>
      </c>
      <c r="J20" s="95">
        <f t="shared" si="6"/>
        <v>2</v>
      </c>
      <c r="K20" s="95">
        <v>2</v>
      </c>
      <c r="L20" s="95">
        <v>0</v>
      </c>
      <c r="M20" s="95">
        <f t="shared" si="7"/>
        <v>1</v>
      </c>
      <c r="N20" s="95">
        <v>0</v>
      </c>
      <c r="O20" s="95">
        <v>1</v>
      </c>
      <c r="P20" s="95">
        <f t="shared" si="8"/>
        <v>0</v>
      </c>
      <c r="Q20" s="95">
        <v>0</v>
      </c>
      <c r="R20" s="95">
        <v>0</v>
      </c>
    </row>
    <row r="21" spans="1:18" ht="45" customHeight="1">
      <c r="A21" s="77"/>
      <c r="B21" s="68" t="s">
        <v>55</v>
      </c>
      <c r="C21" s="69"/>
      <c r="D21" s="101">
        <f t="shared" si="2"/>
        <v>7</v>
      </c>
      <c r="E21" s="95">
        <f t="shared" si="3"/>
        <v>3</v>
      </c>
      <c r="F21" s="95">
        <f t="shared" si="4"/>
        <v>4</v>
      </c>
      <c r="G21" s="95">
        <f t="shared" si="5"/>
        <v>0</v>
      </c>
      <c r="H21" s="95">
        <v>0</v>
      </c>
      <c r="I21" s="95">
        <v>0</v>
      </c>
      <c r="J21" s="95">
        <f t="shared" si="6"/>
        <v>1</v>
      </c>
      <c r="K21" s="95">
        <v>1</v>
      </c>
      <c r="L21" s="95">
        <v>0</v>
      </c>
      <c r="M21" s="95">
        <f t="shared" si="7"/>
        <v>6</v>
      </c>
      <c r="N21" s="95">
        <v>2</v>
      </c>
      <c r="O21" s="95">
        <v>4</v>
      </c>
      <c r="P21" s="95">
        <f t="shared" si="8"/>
        <v>0</v>
      </c>
      <c r="Q21" s="95">
        <v>0</v>
      </c>
      <c r="R21" s="95">
        <v>0</v>
      </c>
    </row>
    <row r="22" spans="1:18" ht="45" customHeight="1">
      <c r="A22" s="77"/>
      <c r="B22" s="68" t="s">
        <v>56</v>
      </c>
      <c r="C22" s="64"/>
      <c r="D22" s="101">
        <f t="shared" si="2"/>
        <v>1</v>
      </c>
      <c r="E22" s="95">
        <f t="shared" si="3"/>
        <v>1</v>
      </c>
      <c r="F22" s="95">
        <f t="shared" si="4"/>
        <v>0</v>
      </c>
      <c r="G22" s="95">
        <f t="shared" si="5"/>
        <v>0</v>
      </c>
      <c r="H22" s="95">
        <v>0</v>
      </c>
      <c r="I22" s="95">
        <v>0</v>
      </c>
      <c r="J22" s="95">
        <f t="shared" si="6"/>
        <v>0</v>
      </c>
      <c r="K22" s="95">
        <v>0</v>
      </c>
      <c r="L22" s="95">
        <v>0</v>
      </c>
      <c r="M22" s="95">
        <f t="shared" si="7"/>
        <v>1</v>
      </c>
      <c r="N22" s="95">
        <v>1</v>
      </c>
      <c r="O22" s="95">
        <v>0</v>
      </c>
      <c r="P22" s="95">
        <f t="shared" si="8"/>
        <v>0</v>
      </c>
      <c r="Q22" s="95">
        <v>0</v>
      </c>
      <c r="R22" s="95">
        <v>0</v>
      </c>
    </row>
    <row r="23" spans="1:18" ht="45" customHeight="1">
      <c r="A23" s="27"/>
      <c r="B23" s="68" t="s">
        <v>57</v>
      </c>
      <c r="C23" s="70"/>
      <c r="D23" s="101">
        <f t="shared" si="2"/>
        <v>2</v>
      </c>
      <c r="E23" s="95">
        <f t="shared" si="3"/>
        <v>2</v>
      </c>
      <c r="F23" s="95">
        <f t="shared" si="4"/>
        <v>0</v>
      </c>
      <c r="G23" s="95">
        <f t="shared" si="5"/>
        <v>0</v>
      </c>
      <c r="H23" s="95">
        <v>0</v>
      </c>
      <c r="I23" s="95">
        <v>0</v>
      </c>
      <c r="J23" s="95">
        <f t="shared" si="6"/>
        <v>0</v>
      </c>
      <c r="K23" s="95">
        <v>0</v>
      </c>
      <c r="L23" s="95">
        <v>0</v>
      </c>
      <c r="M23" s="95">
        <f t="shared" si="7"/>
        <v>2</v>
      </c>
      <c r="N23" s="95">
        <v>2</v>
      </c>
      <c r="O23" s="95">
        <v>0</v>
      </c>
      <c r="P23" s="95">
        <f t="shared" si="8"/>
        <v>0</v>
      </c>
      <c r="Q23" s="95">
        <v>0</v>
      </c>
      <c r="R23" s="95">
        <v>0</v>
      </c>
    </row>
    <row r="24" spans="1:18" ht="45" customHeight="1">
      <c r="A24" s="27"/>
      <c r="B24" s="68" t="s">
        <v>58</v>
      </c>
      <c r="C24" s="70"/>
      <c r="D24" s="101">
        <f t="shared" si="2"/>
        <v>1</v>
      </c>
      <c r="E24" s="95">
        <f t="shared" si="3"/>
        <v>1</v>
      </c>
      <c r="F24" s="95">
        <f t="shared" si="4"/>
        <v>0</v>
      </c>
      <c r="G24" s="95">
        <f t="shared" si="5"/>
        <v>0</v>
      </c>
      <c r="H24" s="95">
        <v>0</v>
      </c>
      <c r="I24" s="95">
        <v>0</v>
      </c>
      <c r="J24" s="95">
        <f t="shared" si="6"/>
        <v>0</v>
      </c>
      <c r="K24" s="95">
        <v>0</v>
      </c>
      <c r="L24" s="95">
        <v>0</v>
      </c>
      <c r="M24" s="95">
        <f t="shared" si="7"/>
        <v>1</v>
      </c>
      <c r="N24" s="95">
        <v>1</v>
      </c>
      <c r="O24" s="95">
        <v>0</v>
      </c>
      <c r="P24" s="95">
        <f t="shared" si="8"/>
        <v>0</v>
      </c>
      <c r="Q24" s="95">
        <v>0</v>
      </c>
      <c r="R24" s="95">
        <v>0</v>
      </c>
    </row>
    <row r="25" spans="1:18" ht="45" customHeight="1">
      <c r="A25" s="27"/>
      <c r="B25" s="68" t="s">
        <v>59</v>
      </c>
      <c r="C25" s="69"/>
      <c r="D25" s="101">
        <f t="shared" si="2"/>
        <v>1</v>
      </c>
      <c r="E25" s="95">
        <f t="shared" si="3"/>
        <v>0</v>
      </c>
      <c r="F25" s="95">
        <f t="shared" si="4"/>
        <v>1</v>
      </c>
      <c r="G25" s="95">
        <f t="shared" si="5"/>
        <v>1</v>
      </c>
      <c r="H25" s="95">
        <v>0</v>
      </c>
      <c r="I25" s="95">
        <v>1</v>
      </c>
      <c r="J25" s="95">
        <f t="shared" si="6"/>
        <v>0</v>
      </c>
      <c r="K25" s="95">
        <v>0</v>
      </c>
      <c r="L25" s="95">
        <v>0</v>
      </c>
      <c r="M25" s="95">
        <f t="shared" si="7"/>
        <v>0</v>
      </c>
      <c r="N25" s="95">
        <v>0</v>
      </c>
      <c r="O25" s="95">
        <v>0</v>
      </c>
      <c r="P25" s="95">
        <f t="shared" si="8"/>
        <v>0</v>
      </c>
      <c r="Q25" s="95">
        <v>0</v>
      </c>
      <c r="R25" s="95">
        <v>0</v>
      </c>
    </row>
    <row r="26" spans="1:18" ht="45" customHeight="1">
      <c r="A26" s="77"/>
      <c r="B26" s="68" t="s">
        <v>60</v>
      </c>
      <c r="C26" s="69"/>
      <c r="D26" s="101">
        <f t="shared" si="2"/>
        <v>0</v>
      </c>
      <c r="E26" s="95">
        <f t="shared" si="3"/>
        <v>0</v>
      </c>
      <c r="F26" s="95">
        <f t="shared" si="4"/>
        <v>0</v>
      </c>
      <c r="G26" s="95">
        <f t="shared" si="5"/>
        <v>0</v>
      </c>
      <c r="H26" s="95">
        <v>0</v>
      </c>
      <c r="I26" s="95">
        <v>0</v>
      </c>
      <c r="J26" s="95">
        <f t="shared" si="6"/>
        <v>0</v>
      </c>
      <c r="K26" s="95">
        <v>0</v>
      </c>
      <c r="L26" s="95">
        <v>0</v>
      </c>
      <c r="M26" s="95">
        <f t="shared" si="7"/>
        <v>0</v>
      </c>
      <c r="N26" s="95">
        <v>0</v>
      </c>
      <c r="O26" s="95">
        <v>0</v>
      </c>
      <c r="P26" s="95">
        <f t="shared" si="8"/>
        <v>0</v>
      </c>
      <c r="Q26" s="95">
        <v>0</v>
      </c>
      <c r="R26" s="95">
        <v>0</v>
      </c>
    </row>
    <row r="27" spans="1:18" ht="45" customHeight="1">
      <c r="A27" s="77"/>
      <c r="B27" s="68" t="s">
        <v>61</v>
      </c>
      <c r="C27" s="69"/>
      <c r="D27" s="101">
        <f t="shared" si="2"/>
        <v>1</v>
      </c>
      <c r="E27" s="95">
        <f t="shared" si="3"/>
        <v>1</v>
      </c>
      <c r="F27" s="95">
        <f t="shared" si="4"/>
        <v>0</v>
      </c>
      <c r="G27" s="95">
        <f t="shared" si="5"/>
        <v>0</v>
      </c>
      <c r="H27" s="95">
        <v>0</v>
      </c>
      <c r="I27" s="95">
        <v>0</v>
      </c>
      <c r="J27" s="95">
        <f t="shared" si="6"/>
        <v>1</v>
      </c>
      <c r="K27" s="95">
        <v>1</v>
      </c>
      <c r="L27" s="95">
        <v>0</v>
      </c>
      <c r="M27" s="95">
        <f t="shared" si="7"/>
        <v>0</v>
      </c>
      <c r="N27" s="95">
        <v>0</v>
      </c>
      <c r="O27" s="95">
        <v>0</v>
      </c>
      <c r="P27" s="95">
        <f t="shared" si="8"/>
        <v>0</v>
      </c>
      <c r="Q27" s="95">
        <v>0</v>
      </c>
      <c r="R27" s="95">
        <v>0</v>
      </c>
    </row>
    <row r="28" spans="1:18" ht="45" customHeight="1">
      <c r="A28" s="77"/>
      <c r="B28" s="68" t="s">
        <v>62</v>
      </c>
      <c r="C28" s="69"/>
      <c r="D28" s="101">
        <f t="shared" si="2"/>
        <v>1</v>
      </c>
      <c r="E28" s="95">
        <f t="shared" si="3"/>
        <v>0</v>
      </c>
      <c r="F28" s="95">
        <f t="shared" si="4"/>
        <v>1</v>
      </c>
      <c r="G28" s="95">
        <f t="shared" si="5"/>
        <v>0</v>
      </c>
      <c r="H28" s="95">
        <v>0</v>
      </c>
      <c r="I28" s="95">
        <v>0</v>
      </c>
      <c r="J28" s="95">
        <f t="shared" si="6"/>
        <v>0</v>
      </c>
      <c r="K28" s="95">
        <v>0</v>
      </c>
      <c r="L28" s="95">
        <v>0</v>
      </c>
      <c r="M28" s="95">
        <f t="shared" si="7"/>
        <v>1</v>
      </c>
      <c r="N28" s="95">
        <v>0</v>
      </c>
      <c r="O28" s="95">
        <v>1</v>
      </c>
      <c r="P28" s="95">
        <f t="shared" si="8"/>
        <v>0</v>
      </c>
      <c r="Q28" s="95">
        <v>0</v>
      </c>
      <c r="R28" s="95">
        <v>0</v>
      </c>
    </row>
    <row r="29" spans="1:18" ht="45" customHeight="1">
      <c r="A29" s="77"/>
      <c r="B29" s="68" t="s">
        <v>63</v>
      </c>
      <c r="C29" s="69"/>
      <c r="D29" s="101">
        <f t="shared" si="2"/>
        <v>1</v>
      </c>
      <c r="E29" s="95">
        <f t="shared" si="3"/>
        <v>0</v>
      </c>
      <c r="F29" s="95">
        <f t="shared" si="4"/>
        <v>1</v>
      </c>
      <c r="G29" s="95">
        <f t="shared" si="5"/>
        <v>0</v>
      </c>
      <c r="H29" s="95">
        <v>0</v>
      </c>
      <c r="I29" s="95">
        <v>0</v>
      </c>
      <c r="J29" s="95">
        <f t="shared" si="6"/>
        <v>0</v>
      </c>
      <c r="K29" s="95">
        <v>0</v>
      </c>
      <c r="L29" s="95">
        <v>0</v>
      </c>
      <c r="M29" s="95">
        <f t="shared" si="7"/>
        <v>0</v>
      </c>
      <c r="N29" s="95">
        <v>0</v>
      </c>
      <c r="O29" s="95">
        <v>0</v>
      </c>
      <c r="P29" s="95">
        <f t="shared" si="8"/>
        <v>1</v>
      </c>
      <c r="Q29" s="95">
        <v>0</v>
      </c>
      <c r="R29" s="95">
        <v>1</v>
      </c>
    </row>
    <row r="30" spans="1:18" ht="45" customHeight="1">
      <c r="A30" s="77"/>
      <c r="B30" s="68" t="s">
        <v>64</v>
      </c>
      <c r="C30" s="69"/>
      <c r="D30" s="101">
        <f t="shared" si="2"/>
        <v>0</v>
      </c>
      <c r="E30" s="95">
        <f t="shared" si="3"/>
        <v>0</v>
      </c>
      <c r="F30" s="95">
        <f t="shared" si="4"/>
        <v>0</v>
      </c>
      <c r="G30" s="95">
        <f t="shared" si="5"/>
        <v>0</v>
      </c>
      <c r="H30" s="95">
        <v>0</v>
      </c>
      <c r="I30" s="95">
        <v>0</v>
      </c>
      <c r="J30" s="95">
        <f t="shared" si="6"/>
        <v>0</v>
      </c>
      <c r="K30" s="95">
        <v>0</v>
      </c>
      <c r="L30" s="95">
        <v>0</v>
      </c>
      <c r="M30" s="95">
        <f t="shared" si="7"/>
        <v>0</v>
      </c>
      <c r="N30" s="95">
        <v>0</v>
      </c>
      <c r="O30" s="95">
        <v>0</v>
      </c>
      <c r="P30" s="95">
        <f t="shared" si="8"/>
        <v>0</v>
      </c>
      <c r="Q30" s="95">
        <v>0</v>
      </c>
      <c r="R30" s="95">
        <v>0</v>
      </c>
    </row>
    <row r="31" spans="1:18" ht="22.5" customHeight="1">
      <c r="A31" s="77"/>
      <c r="B31" s="68"/>
      <c r="C31" s="69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45" customHeight="1">
      <c r="A32" s="23"/>
      <c r="B32" s="66" t="s">
        <v>65</v>
      </c>
      <c r="C32" s="75"/>
      <c r="D32" s="95">
        <f>SUM(E32:F32)</f>
        <v>0</v>
      </c>
      <c r="E32" s="95">
        <f aca="true" t="shared" si="9" ref="E32:F35">H32+K32+N32+Q32</f>
        <v>0</v>
      </c>
      <c r="F32" s="95">
        <f t="shared" si="9"/>
        <v>0</v>
      </c>
      <c r="G32" s="95">
        <f t="shared" si="5"/>
        <v>0</v>
      </c>
      <c r="H32" s="95">
        <v>0</v>
      </c>
      <c r="I32" s="95">
        <v>0</v>
      </c>
      <c r="J32" s="95">
        <f>SUM(K32:L32)</f>
        <v>0</v>
      </c>
      <c r="K32" s="95">
        <v>0</v>
      </c>
      <c r="L32" s="95">
        <v>0</v>
      </c>
      <c r="M32" s="95">
        <f>SUM(N32:O32)</f>
        <v>0</v>
      </c>
      <c r="N32" s="95">
        <v>0</v>
      </c>
      <c r="O32" s="95">
        <v>0</v>
      </c>
      <c r="P32" s="95">
        <f>SUM(Q32:R32)</f>
        <v>0</v>
      </c>
      <c r="Q32" s="95">
        <v>0</v>
      </c>
      <c r="R32" s="95">
        <v>0</v>
      </c>
    </row>
    <row r="33" spans="1:18" ht="45" customHeight="1">
      <c r="A33" s="25"/>
      <c r="B33" s="68" t="s">
        <v>66</v>
      </c>
      <c r="C33" s="71"/>
      <c r="D33" s="95">
        <f>SUM(E33:F33)</f>
        <v>1</v>
      </c>
      <c r="E33" s="95">
        <f t="shared" si="9"/>
        <v>0</v>
      </c>
      <c r="F33" s="95">
        <f t="shared" si="9"/>
        <v>1</v>
      </c>
      <c r="G33" s="95">
        <f t="shared" si="5"/>
        <v>0</v>
      </c>
      <c r="H33" s="95">
        <v>0</v>
      </c>
      <c r="I33" s="95">
        <v>0</v>
      </c>
      <c r="J33" s="95">
        <f>SUM(K33:L33)</f>
        <v>0</v>
      </c>
      <c r="K33" s="95">
        <v>0</v>
      </c>
      <c r="L33" s="95">
        <v>0</v>
      </c>
      <c r="M33" s="95">
        <f>SUM(N33:O33)</f>
        <v>1</v>
      </c>
      <c r="N33" s="95">
        <v>0</v>
      </c>
      <c r="O33" s="95">
        <v>1</v>
      </c>
      <c r="P33" s="95">
        <f>SUM(Q33:R33)</f>
        <v>0</v>
      </c>
      <c r="Q33" s="95">
        <v>0</v>
      </c>
      <c r="R33" s="95">
        <v>0</v>
      </c>
    </row>
    <row r="34" spans="1:18" ht="45" customHeight="1">
      <c r="A34" s="25"/>
      <c r="B34" s="68" t="s">
        <v>67</v>
      </c>
      <c r="C34" s="71"/>
      <c r="D34" s="95">
        <f>SUM(E34:F34)</f>
        <v>0</v>
      </c>
      <c r="E34" s="95">
        <f t="shared" si="9"/>
        <v>0</v>
      </c>
      <c r="F34" s="95">
        <f t="shared" si="9"/>
        <v>0</v>
      </c>
      <c r="G34" s="95">
        <f t="shared" si="5"/>
        <v>0</v>
      </c>
      <c r="H34" s="95">
        <v>0</v>
      </c>
      <c r="I34" s="95">
        <v>0</v>
      </c>
      <c r="J34" s="95">
        <f>SUM(K34:L34)</f>
        <v>0</v>
      </c>
      <c r="K34" s="95">
        <v>0</v>
      </c>
      <c r="L34" s="95">
        <v>0</v>
      </c>
      <c r="M34" s="95">
        <f>SUM(N34:O34)</f>
        <v>0</v>
      </c>
      <c r="N34" s="95">
        <v>0</v>
      </c>
      <c r="O34" s="95">
        <v>0</v>
      </c>
      <c r="P34" s="95">
        <f>SUM(Q34:R34)</f>
        <v>0</v>
      </c>
      <c r="Q34" s="95">
        <v>0</v>
      </c>
      <c r="R34" s="95">
        <v>0</v>
      </c>
    </row>
    <row r="35" spans="1:18" ht="45" customHeight="1">
      <c r="A35" s="30"/>
      <c r="B35" s="72" t="s">
        <v>68</v>
      </c>
      <c r="C35" s="73"/>
      <c r="D35" s="99">
        <f>SUM(E35:F35)</f>
        <v>0</v>
      </c>
      <c r="E35" s="99">
        <f t="shared" si="9"/>
        <v>0</v>
      </c>
      <c r="F35" s="99">
        <f t="shared" si="9"/>
        <v>0</v>
      </c>
      <c r="G35" s="99">
        <f t="shared" si="5"/>
        <v>0</v>
      </c>
      <c r="H35" s="99">
        <v>0</v>
      </c>
      <c r="I35" s="99">
        <v>0</v>
      </c>
      <c r="J35" s="99">
        <f>SUM(K35:L35)</f>
        <v>0</v>
      </c>
      <c r="K35" s="99">
        <v>0</v>
      </c>
      <c r="L35" s="99">
        <v>0</v>
      </c>
      <c r="M35" s="99">
        <f>SUM(N35:O35)</f>
        <v>0</v>
      </c>
      <c r="N35" s="99">
        <v>0</v>
      </c>
      <c r="O35" s="99">
        <v>0</v>
      </c>
      <c r="P35" s="99">
        <f>SUM(Q35:R35)</f>
        <v>0</v>
      </c>
      <c r="Q35" s="99">
        <v>0</v>
      </c>
      <c r="R35" s="99">
        <v>0</v>
      </c>
    </row>
  </sheetData>
  <sheetProtection/>
  <mergeCells count="8">
    <mergeCell ref="A9:C9"/>
    <mergeCell ref="A11:C11"/>
    <mergeCell ref="M3:O4"/>
    <mergeCell ref="P3:R4"/>
    <mergeCell ref="D3:F4"/>
    <mergeCell ref="G3:I4"/>
    <mergeCell ref="J3:L4"/>
    <mergeCell ref="A5:C5"/>
  </mergeCells>
  <printOptions/>
  <pageMargins left="0.7874015748031497" right="0.5905511811023623" top="0.984251968503937" bottom="0.9448818897637796" header="0.31496062992125984" footer="0.31496062992125984"/>
  <pageSetup horizontalDpi="600" verticalDpi="600" orientation="portrait" paperSize="9" scale="56" r:id="rId1"/>
  <ignoredErrors>
    <ignoredError sqref="D9 G9 J9 M9" formulaRange="1"/>
    <ignoredError sqref="G11 J11 M11 P11 J14 M14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2010-08-30T04:41:29Z</cp:lastPrinted>
  <dcterms:modified xsi:type="dcterms:W3CDTF">2010-09-09T02:31:23Z</dcterms:modified>
  <cp:category/>
  <cp:version/>
  <cp:contentType/>
  <cp:contentStatus/>
</cp:coreProperties>
</file>