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'24'!$A$2:$Q$108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<sst xmlns="http://schemas.openxmlformats.org/spreadsheetml/2006/main" count="121" uniqueCount="89">
  <si>
    <t>24.  市 町 村 別 、 年 令 別 （ ３ 区 分 ） 人 口</t>
  </si>
  <si>
    <t>昭和40年10月1日現在</t>
  </si>
  <si>
    <t>市　　　町　　　村</t>
  </si>
  <si>
    <t>総　　　　　　　　　　数</t>
  </si>
  <si>
    <t>男</t>
  </si>
  <si>
    <t>女</t>
  </si>
  <si>
    <t>総 数 の 構 成 比</t>
  </si>
  <si>
    <t>計</t>
  </si>
  <si>
    <t>0 ～ 14</t>
  </si>
  <si>
    <t>15 ～ 59</t>
  </si>
  <si>
    <t>60 ～</t>
  </si>
  <si>
    <t>大分県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</si>
  <si>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</si>
  <si>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</si>
  <si>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</si>
  <si>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</si>
  <si>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</si>
  <si>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</si>
  <si>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</si>
  <si>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</si>
  <si>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</si>
  <si>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</si>
  <si>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</si>
  <si>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</si>
  <si>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</si>
  <si>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</si>
  <si>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</si>
  <si>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</si>
  <si>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</si>
  <si>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</si>
  <si>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</si>
  <si>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</si>
  <si>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</si>
  <si>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</si>
  <si>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</si>
  <si>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</si>
  <si>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</si>
  <si>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</si>
  <si>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</si>
  <si>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</si>
  <si>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</si>
  <si>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</si>
  <si>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</si>
  <si>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</si>
  <si>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資料：統計調査課</t>
  </si>
  <si>
    <r>
      <t xml:space="preserve">市 町 村 別 、 年 令 別 （ ３ 区 分 ） 人 口 </t>
    </r>
    <r>
      <rPr>
        <sz val="10"/>
        <rFont val="ＭＳ 明朝"/>
        <family val="1"/>
      </rPr>
      <t>（続き）</t>
    </r>
  </si>
  <si>
    <t>南 海 部 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</si>
  <si>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</si>
  <si>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</si>
  <si>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</si>
  <si>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</si>
  <si>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</si>
  <si>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</si>
  <si>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</si>
  <si>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</si>
  <si>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</si>
  <si>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</si>
  <si>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</si>
  <si>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</si>
  <si>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</si>
  <si>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</si>
  <si>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</si>
  <si>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</si>
  <si>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</si>
  <si>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</si>
  <si>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</si>
  <si>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</si>
  <si>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</si>
  <si>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</si>
  <si>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</si>
  <si>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</si>
  <si>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</si>
  <si>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</si>
  <si>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</si>
  <si>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</si>
  <si>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大山村</t>
  </si>
  <si>
    <t>栄村</t>
  </si>
  <si>
    <t>下   毛   郡</t>
  </si>
  <si>
    <t>三光村</t>
  </si>
  <si>
    <t>本耶馬溪町</t>
  </si>
  <si>
    <t>耶馬溪町</t>
  </si>
  <si>
    <t>山国町</t>
  </si>
  <si>
    <t>宇   佐   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</si>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</sst>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58" fontId="21" fillId="0" borderId="0" xfId="0" applyNumberFormat="1" applyFont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distributed" vertical="center"/>
      <protection locked="0"/>
    </xf>
    <xf numFmtId="38" fontId="23" fillId="0" borderId="20" xfId="48" applyFont="1" applyBorder="1" applyAlignment="1" applyProtection="1" quotePrefix="1">
      <alignment horizontal="right" vertical="center"/>
      <protection/>
    </xf>
    <xf numFmtId="176" fontId="21" fillId="0" borderId="0" xfId="48" applyNumberFormat="1" applyFont="1" applyBorder="1" applyAlignment="1" applyProtection="1">
      <alignment vertical="center"/>
      <protection/>
    </xf>
    <xf numFmtId="176" fontId="23" fillId="0" borderId="0" xfId="48" applyNumberFormat="1" applyFont="1" applyBorder="1" applyAlignment="1" applyProtection="1" quotePrefix="1">
      <alignment horizontal="right" vertical="center"/>
      <protection/>
    </xf>
    <xf numFmtId="38" fontId="23" fillId="0" borderId="0" xfId="48" applyFont="1" applyBorder="1" applyAlignment="1" applyProtection="1" quotePrefix="1">
      <alignment horizontal="left" vertical="center"/>
      <protection/>
    </xf>
    <xf numFmtId="38" fontId="23" fillId="0" borderId="0" xfId="48" applyFont="1" applyBorder="1" applyAlignment="1" applyProtection="1" quotePrefix="1">
      <alignment horizontal="right" vertical="center"/>
      <protection/>
    </xf>
    <xf numFmtId="177" fontId="21" fillId="0" borderId="0" xfId="48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38" fontId="24" fillId="0" borderId="20" xfId="48" applyFont="1" applyBorder="1" applyAlignment="1" applyProtection="1">
      <alignment vertical="center"/>
      <protection/>
    </xf>
    <xf numFmtId="176" fontId="24" fillId="0" borderId="0" xfId="48" applyNumberFormat="1" applyFont="1" applyBorder="1" applyAlignment="1" applyProtection="1">
      <alignment vertical="center"/>
      <protection/>
    </xf>
    <xf numFmtId="178" fontId="24" fillId="0" borderId="0" xfId="48" applyNumberFormat="1" applyFont="1" applyBorder="1" applyAlignment="1" applyProtection="1">
      <alignment vertical="center"/>
      <protection/>
    </xf>
    <xf numFmtId="177" fontId="24" fillId="0" borderId="0" xfId="48" applyNumberFormat="1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/>
    </xf>
    <xf numFmtId="178" fontId="23" fillId="0" borderId="0" xfId="48" applyNumberFormat="1" applyFont="1" applyBorder="1" applyAlignment="1" applyProtection="1" quotePrefix="1">
      <alignment horizontal="right" vertical="center"/>
      <protection/>
    </xf>
    <xf numFmtId="178" fontId="21" fillId="0" borderId="0" xfId="48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distributed" vertical="center"/>
      <protection/>
    </xf>
    <xf numFmtId="38" fontId="21" fillId="0" borderId="20" xfId="48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176" fontId="21" fillId="0" borderId="0" xfId="48" applyNumberFormat="1" applyFont="1" applyAlignment="1" applyProtection="1">
      <alignment vertical="center"/>
      <protection locked="0"/>
    </xf>
    <xf numFmtId="41" fontId="21" fillId="0" borderId="0" xfId="48" applyNumberFormat="1" applyFont="1" applyAlignment="1" applyProtection="1">
      <alignment vertical="center"/>
      <protection/>
    </xf>
    <xf numFmtId="178" fontId="21" fillId="0" borderId="0" xfId="48" applyNumberFormat="1" applyFont="1" applyAlignment="1" applyProtection="1">
      <alignment vertical="center"/>
      <protection/>
    </xf>
    <xf numFmtId="178" fontId="21" fillId="0" borderId="0" xfId="48" applyNumberFormat="1" applyFont="1" applyAlignment="1" applyProtection="1">
      <alignment vertical="center"/>
      <protection locked="0"/>
    </xf>
    <xf numFmtId="177" fontId="21" fillId="0" borderId="0" xfId="48" applyNumberFormat="1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distributed" vertical="center"/>
      <protection locked="0"/>
    </xf>
    <xf numFmtId="38" fontId="21" fillId="0" borderId="13" xfId="48" applyFont="1" applyBorder="1" applyAlignment="1" applyProtection="1">
      <alignment horizontal="distributed" vertical="center"/>
      <protection locked="0"/>
    </xf>
    <xf numFmtId="0" fontId="21" fillId="0" borderId="0" xfId="0" applyFont="1" applyAlignment="1" applyProtection="1">
      <alignment horizontal="left" vertical="center"/>
      <protection/>
    </xf>
    <xf numFmtId="38" fontId="21" fillId="0" borderId="0" xfId="48" applyFont="1" applyAlignment="1" applyProtection="1">
      <alignment horizontal="distributed" vertical="center"/>
      <protection locked="0"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NumberFormat="1" applyFont="1" applyBorder="1" applyAlignment="1" applyProtection="1">
      <alignment horizontal="distributed" vertical="center"/>
      <protection locked="0"/>
    </xf>
    <xf numFmtId="38" fontId="21" fillId="0" borderId="13" xfId="48" applyFont="1" applyBorder="1" applyAlignment="1" applyProtection="1">
      <alignment horizontal="distributed" vertical="center"/>
      <protection locked="0"/>
    </xf>
    <xf numFmtId="176" fontId="21" fillId="0" borderId="0" xfId="48" applyNumberFormat="1" applyFont="1" applyBorder="1" applyAlignment="1" applyProtection="1">
      <alignment vertical="center"/>
      <protection locked="0"/>
    </xf>
    <xf numFmtId="41" fontId="21" fillId="0" borderId="0" xfId="48" applyNumberFormat="1" applyFont="1" applyBorder="1" applyAlignment="1" applyProtection="1">
      <alignment vertical="center"/>
      <protection/>
    </xf>
    <xf numFmtId="178" fontId="21" fillId="0" borderId="0" xfId="48" applyNumberFormat="1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left" vertical="center"/>
      <protection/>
    </xf>
    <xf numFmtId="38" fontId="21" fillId="0" borderId="16" xfId="48" applyFont="1" applyBorder="1" applyAlignment="1" applyProtection="1">
      <alignment horizontal="distributed" vertical="center"/>
      <protection locked="0"/>
    </xf>
    <xf numFmtId="38" fontId="21" fillId="0" borderId="14" xfId="48" applyFont="1" applyBorder="1" applyAlignment="1" applyProtection="1">
      <alignment vertical="center"/>
      <protection/>
    </xf>
    <xf numFmtId="176" fontId="21" fillId="0" borderId="15" xfId="48" applyNumberFormat="1" applyFont="1" applyBorder="1" applyAlignment="1" applyProtection="1">
      <alignment vertical="center"/>
      <protection locked="0"/>
    </xf>
    <xf numFmtId="41" fontId="21" fillId="0" borderId="15" xfId="48" applyNumberFormat="1" applyFont="1" applyBorder="1" applyAlignment="1" applyProtection="1">
      <alignment vertical="center"/>
      <protection/>
    </xf>
    <xf numFmtId="178" fontId="21" fillId="0" borderId="15" xfId="48" applyNumberFormat="1" applyFont="1" applyBorder="1" applyAlignment="1" applyProtection="1">
      <alignment vertical="center"/>
      <protection/>
    </xf>
    <xf numFmtId="178" fontId="21" fillId="0" borderId="15" xfId="48" applyNumberFormat="1" applyFont="1" applyBorder="1" applyAlignment="1" applyProtection="1">
      <alignment vertical="center"/>
      <protection locked="0"/>
    </xf>
    <xf numFmtId="177" fontId="21" fillId="0" borderId="15" xfId="48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 quotePrefix="1">
      <alignment vertical="center"/>
      <protection/>
    </xf>
    <xf numFmtId="0" fontId="20" fillId="0" borderId="0" xfId="0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Continuous" vertical="center"/>
      <protection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58" fontId="21" fillId="0" borderId="0" xfId="0" applyNumberFormat="1" applyFont="1" applyAlignment="1" applyProtection="1">
      <alignment horizontal="centerContinuous" vertical="center"/>
      <protection locked="0"/>
    </xf>
    <xf numFmtId="38" fontId="21" fillId="0" borderId="21" xfId="48" applyFont="1" applyBorder="1" applyAlignment="1" applyProtection="1">
      <alignment horizontal="distributed" vertical="center"/>
      <protection locked="0"/>
    </xf>
    <xf numFmtId="38" fontId="21" fillId="0" borderId="22" xfId="48" applyFont="1" applyBorder="1" applyAlignment="1" applyProtection="1">
      <alignment horizontal="distributed" vertical="center"/>
      <protection locked="0"/>
    </xf>
    <xf numFmtId="178" fontId="21" fillId="0" borderId="20" xfId="48" applyNumberFormat="1" applyFont="1" applyBorder="1" applyAlignment="1" applyProtection="1">
      <alignment vertical="center"/>
      <protection/>
    </xf>
    <xf numFmtId="179" fontId="21" fillId="0" borderId="0" xfId="48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/>
    </xf>
    <xf numFmtId="179" fontId="21" fillId="0" borderId="0" xfId="48" applyNumberFormat="1" applyFont="1" applyBorder="1" applyAlignment="1" applyProtection="1">
      <alignment vertical="center"/>
      <protection locked="0"/>
    </xf>
    <xf numFmtId="178" fontId="21" fillId="0" borderId="14" xfId="48" applyNumberFormat="1" applyFont="1" applyBorder="1" applyAlignment="1" applyProtection="1">
      <alignment vertical="center"/>
      <protection/>
    </xf>
    <xf numFmtId="179" fontId="21" fillId="0" borderId="15" xfId="48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3&#20154;&#21475;20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3" customWidth="1"/>
    <col min="2" max="2" width="14.75390625" style="3" customWidth="1"/>
    <col min="3" max="3" width="10.125" style="3" customWidth="1"/>
    <col min="4" max="4" width="9.50390625" style="3" customWidth="1"/>
    <col min="5" max="5" width="8.875" style="3" customWidth="1"/>
    <col min="6" max="6" width="8.25390625" style="3" customWidth="1"/>
    <col min="7" max="7" width="10.125" style="3" customWidth="1"/>
    <col min="8" max="8" width="9.875" style="3" customWidth="1"/>
    <col min="9" max="9" width="9.00390625" style="3" customWidth="1"/>
    <col min="10" max="10" width="9.125" style="3" customWidth="1"/>
    <col min="11" max="11" width="10.125" style="3" customWidth="1"/>
    <col min="12" max="17" width="9.625" style="3" customWidth="1"/>
    <col min="18" max="16384" width="9.00390625" style="3" customWidth="1"/>
  </cols>
  <sheetData>
    <row r="2" spans="1:17" s="2" customFormat="1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1</v>
      </c>
      <c r="Q3" s="6"/>
    </row>
    <row r="4" spans="1:18" ht="10.5" customHeight="1" thickTop="1">
      <c r="A4" s="7" t="s">
        <v>2</v>
      </c>
      <c r="B4" s="8"/>
      <c r="C4" s="9" t="s">
        <v>3</v>
      </c>
      <c r="D4" s="10"/>
      <c r="E4" s="10"/>
      <c r="F4" s="8"/>
      <c r="G4" s="9" t="s">
        <v>4</v>
      </c>
      <c r="H4" s="10"/>
      <c r="I4" s="10"/>
      <c r="J4" s="8"/>
      <c r="K4" s="9" t="s">
        <v>5</v>
      </c>
      <c r="L4" s="10"/>
      <c r="M4" s="10"/>
      <c r="N4" s="8"/>
      <c r="O4" s="9" t="s">
        <v>6</v>
      </c>
      <c r="P4" s="11"/>
      <c r="Q4" s="11"/>
      <c r="R4" s="12"/>
    </row>
    <row r="5" spans="1:18" ht="10.5" customHeight="1">
      <c r="A5" s="13"/>
      <c r="B5" s="14"/>
      <c r="C5" s="15"/>
      <c r="D5" s="16"/>
      <c r="E5" s="16"/>
      <c r="F5" s="17"/>
      <c r="G5" s="15"/>
      <c r="H5" s="16"/>
      <c r="I5" s="16"/>
      <c r="J5" s="17"/>
      <c r="K5" s="15"/>
      <c r="L5" s="16"/>
      <c r="M5" s="16"/>
      <c r="N5" s="17"/>
      <c r="O5" s="18"/>
      <c r="P5" s="19"/>
      <c r="Q5" s="19"/>
      <c r="R5" s="12"/>
    </row>
    <row r="6" spans="1:18" ht="10.5" customHeight="1">
      <c r="A6" s="13"/>
      <c r="B6" s="14"/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1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8</v>
      </c>
      <c r="P6" s="20" t="s">
        <v>9</v>
      </c>
      <c r="Q6" s="21" t="s">
        <v>10</v>
      </c>
      <c r="R6" s="12"/>
    </row>
    <row r="7" spans="1:18" ht="10.5" customHeight="1">
      <c r="A7" s="16"/>
      <c r="B7" s="17"/>
      <c r="C7" s="22"/>
      <c r="D7" s="23"/>
      <c r="E7" s="23"/>
      <c r="F7" s="23"/>
      <c r="G7" s="22"/>
      <c r="H7" s="23"/>
      <c r="I7" s="18"/>
      <c r="J7" s="23"/>
      <c r="K7" s="22"/>
      <c r="L7" s="23"/>
      <c r="M7" s="23"/>
      <c r="N7" s="23"/>
      <c r="O7" s="23"/>
      <c r="P7" s="23"/>
      <c r="Q7" s="18"/>
      <c r="R7" s="12"/>
    </row>
    <row r="8" spans="2:17" ht="13.5" customHeight="1">
      <c r="B8" s="24"/>
      <c r="C8" s="25"/>
      <c r="D8" s="26"/>
      <c r="E8" s="26"/>
      <c r="F8" s="27"/>
      <c r="G8" s="28"/>
      <c r="H8" s="26"/>
      <c r="I8" s="26"/>
      <c r="J8" s="27"/>
      <c r="K8" s="29"/>
      <c r="L8" s="26"/>
      <c r="M8" s="26"/>
      <c r="N8" s="27"/>
      <c r="O8" s="30"/>
      <c r="P8" s="30"/>
      <c r="Q8" s="30"/>
    </row>
    <row r="9" spans="1:17" s="37" customFormat="1" ht="12.75" customHeight="1">
      <c r="A9" s="31" t="s">
        <v>11</v>
      </c>
      <c r="B9" s="32"/>
      <c r="C9" s="33">
        <f aca="true" t="shared" si="0" ref="C9:N9">SUM(C11+C13)</f>
        <v>1187474</v>
      </c>
      <c r="D9" s="34">
        <f t="shared" si="0"/>
        <v>329877</v>
      </c>
      <c r="E9" s="34">
        <f t="shared" si="0"/>
        <v>712635</v>
      </c>
      <c r="F9" s="34">
        <f t="shared" si="0"/>
        <v>144962</v>
      </c>
      <c r="G9" s="34">
        <f t="shared" si="0"/>
        <v>559528</v>
      </c>
      <c r="H9" s="34">
        <f t="shared" si="0"/>
        <v>167902</v>
      </c>
      <c r="I9" s="34">
        <f t="shared" si="0"/>
        <v>324884</v>
      </c>
      <c r="J9" s="34">
        <f t="shared" si="0"/>
        <v>66742</v>
      </c>
      <c r="K9" s="35">
        <f t="shared" si="0"/>
        <v>627946</v>
      </c>
      <c r="L9" s="35">
        <f t="shared" si="0"/>
        <v>161975</v>
      </c>
      <c r="M9" s="35">
        <f t="shared" si="0"/>
        <v>387751</v>
      </c>
      <c r="N9" s="35">
        <f t="shared" si="0"/>
        <v>78220</v>
      </c>
      <c r="O9" s="36">
        <f>SUM(D9/C9)*100</f>
        <v>27.77972401922063</v>
      </c>
      <c r="P9" s="36">
        <f>SUM(E9/C9)*100</f>
        <v>60.012682382940596</v>
      </c>
      <c r="Q9" s="36">
        <f>SUM(F9/C9)*100</f>
        <v>12.207593597838775</v>
      </c>
    </row>
    <row r="10" spans="2:17" ht="12.75" customHeight="1">
      <c r="B10" s="24"/>
      <c r="C10" s="25"/>
      <c r="D10" s="26"/>
      <c r="E10" s="26"/>
      <c r="F10" s="27"/>
      <c r="G10" s="29"/>
      <c r="H10" s="26"/>
      <c r="I10" s="26"/>
      <c r="J10" s="27"/>
      <c r="K10" s="38"/>
      <c r="L10" s="39"/>
      <c r="M10" s="39"/>
      <c r="N10" s="38"/>
      <c r="O10" s="30"/>
      <c r="P10" s="30"/>
      <c r="Q10" s="30"/>
    </row>
    <row r="11" spans="1:17" ht="13.5" customHeight="1">
      <c r="A11" s="40" t="s">
        <v>12</v>
      </c>
      <c r="B11" s="41"/>
      <c r="C11" s="42">
        <f>SUM(C15:C24)</f>
        <v>682509</v>
      </c>
      <c r="D11" s="26">
        <f>SUM(D15:D24)</f>
        <v>178482</v>
      </c>
      <c r="E11" s="26">
        <f>SUM(E15:E24)</f>
        <v>428194</v>
      </c>
      <c r="F11" s="26">
        <f>SUM(F15:F24)</f>
        <v>75833</v>
      </c>
      <c r="G11" s="26">
        <f aca="true" t="shared" si="1" ref="G11:N11">SUM(G15:G24)</f>
        <v>319097</v>
      </c>
      <c r="H11" s="26">
        <f t="shared" si="1"/>
        <v>90693</v>
      </c>
      <c r="I11" s="26">
        <f t="shared" si="1"/>
        <v>193895</v>
      </c>
      <c r="J11" s="26">
        <f t="shared" si="1"/>
        <v>34509</v>
      </c>
      <c r="K11" s="39">
        <f t="shared" si="1"/>
        <v>363412</v>
      </c>
      <c r="L11" s="39">
        <f t="shared" si="1"/>
        <v>87789</v>
      </c>
      <c r="M11" s="39">
        <f t="shared" si="1"/>
        <v>234299</v>
      </c>
      <c r="N11" s="39">
        <f t="shared" si="1"/>
        <v>41324</v>
      </c>
      <c r="O11" s="30">
        <f>SUM(D11/C11)*100</f>
        <v>26.15086394465128</v>
      </c>
      <c r="P11" s="30">
        <f>SUM(E11/C11)*100</f>
        <v>62.73822030185683</v>
      </c>
      <c r="Q11" s="30">
        <f>SUM(F11/C11)*100</f>
        <v>11.110915753491895</v>
      </c>
    </row>
    <row r="12" spans="2:17" ht="12" customHeight="1">
      <c r="B12" s="24"/>
      <c r="C12" s="25"/>
      <c r="D12" s="26"/>
      <c r="E12" s="26"/>
      <c r="F12" s="27"/>
      <c r="G12" s="29"/>
      <c r="H12" s="26"/>
      <c r="I12" s="26"/>
      <c r="J12" s="27"/>
      <c r="K12" s="38"/>
      <c r="L12" s="39"/>
      <c r="M12" s="39"/>
      <c r="N12" s="38"/>
      <c r="O12" s="30"/>
      <c r="P12" s="30"/>
      <c r="Q12" s="30"/>
    </row>
    <row r="13" spans="1:17" ht="18" customHeight="1">
      <c r="A13" s="40" t="s">
        <v>13</v>
      </c>
      <c r="B13" s="41"/>
      <c r="C13" s="42">
        <f>SUM(C26+C31+C38+C42+C48+C59+C69+C79+C84+C88+C95+C101)</f>
        <v>504965</v>
      </c>
      <c r="D13" s="26">
        <f>SUM(D26+D31+D38+D42+D48+D59+D69+D79+D84+D88+D95+D101)</f>
        <v>151395</v>
      </c>
      <c r="E13" s="26">
        <f aca="true" t="shared" si="2" ref="E13:N13">SUM(E26+E31+E38+E42+E48+E59+E69+E79+E84+E88+E95+E101)</f>
        <v>284441</v>
      </c>
      <c r="F13" s="26">
        <f t="shared" si="2"/>
        <v>69129</v>
      </c>
      <c r="G13" s="26">
        <f t="shared" si="2"/>
        <v>240431</v>
      </c>
      <c r="H13" s="26">
        <f t="shared" si="2"/>
        <v>77209</v>
      </c>
      <c r="I13" s="26">
        <f t="shared" si="2"/>
        <v>130989</v>
      </c>
      <c r="J13" s="26">
        <f t="shared" si="2"/>
        <v>32233</v>
      </c>
      <c r="K13" s="26">
        <f t="shared" si="2"/>
        <v>264534</v>
      </c>
      <c r="L13" s="26">
        <f t="shared" si="2"/>
        <v>74186</v>
      </c>
      <c r="M13" s="26">
        <f t="shared" si="2"/>
        <v>153452</v>
      </c>
      <c r="N13" s="26">
        <f t="shared" si="2"/>
        <v>36896</v>
      </c>
      <c r="O13" s="30">
        <f>SUM(D13/C13)*100</f>
        <v>29.981285831691306</v>
      </c>
      <c r="P13" s="30">
        <f>SUM(E13/C13)*100</f>
        <v>56.32885447506263</v>
      </c>
      <c r="Q13" s="30">
        <f>SUM(F13/C13)*100</f>
        <v>13.689859693246067</v>
      </c>
    </row>
    <row r="14" spans="2:17" ht="12.75" customHeight="1">
      <c r="B14" s="24"/>
      <c r="C14" s="25"/>
      <c r="D14" s="26"/>
      <c r="E14" s="26"/>
      <c r="F14" s="27"/>
      <c r="G14" s="29"/>
      <c r="H14" s="26"/>
      <c r="I14" s="26"/>
      <c r="J14" s="27"/>
      <c r="K14" s="38"/>
      <c r="L14" s="39"/>
      <c r="M14" s="39"/>
      <c r="N14" s="38"/>
      <c r="O14" s="30"/>
      <c r="P14" s="30"/>
      <c r="Q14" s="30"/>
    </row>
    <row r="15" spans="1:17" ht="18" customHeight="1">
      <c r="A15" s="43" t="s">
        <v>14</v>
      </c>
      <c r="B15" s="44"/>
      <c r="C15" s="42">
        <f>SUM(D15:F15)</f>
        <v>226415</v>
      </c>
      <c r="D15" s="45">
        <f>SUM(H15+L15)</f>
        <v>58319</v>
      </c>
      <c r="E15" s="45">
        <f>SUM(I15+M15)</f>
        <v>146475</v>
      </c>
      <c r="F15" s="45">
        <f>SUM(J15+N15)</f>
        <v>21621</v>
      </c>
      <c r="G15" s="46">
        <f>SUM(H15:J15)</f>
        <v>108191</v>
      </c>
      <c r="H15" s="45">
        <v>29612</v>
      </c>
      <c r="I15" s="45">
        <v>68688</v>
      </c>
      <c r="J15" s="45">
        <v>9891</v>
      </c>
      <c r="K15" s="47">
        <f>SUM(L15:N15)</f>
        <v>118224</v>
      </c>
      <c r="L15" s="48">
        <v>28707</v>
      </c>
      <c r="M15" s="48">
        <v>77787</v>
      </c>
      <c r="N15" s="48">
        <v>11730</v>
      </c>
      <c r="O15" s="49">
        <f>SUM(D15/C15)*100</f>
        <v>25.75756906565378</v>
      </c>
      <c r="P15" s="49">
        <f>SUM(E15/C15)*100</f>
        <v>64.69315195547998</v>
      </c>
      <c r="Q15" s="49">
        <f>SUM(F15/C15)*100</f>
        <v>9.54927897886624</v>
      </c>
    </row>
    <row r="16" spans="1:17" ht="18" customHeight="1">
      <c r="A16" s="50" t="s">
        <v>15</v>
      </c>
      <c r="B16" s="51"/>
      <c r="C16" s="42">
        <f>SUM(D16:F16)</f>
        <v>118938</v>
      </c>
      <c r="D16" s="45">
        <f aca="true" t="shared" si="3" ref="D16:F24">SUM(H16+L16)</f>
        <v>26628</v>
      </c>
      <c r="E16" s="45">
        <f t="shared" si="3"/>
        <v>79219</v>
      </c>
      <c r="F16" s="45">
        <f t="shared" si="3"/>
        <v>13091</v>
      </c>
      <c r="G16" s="46">
        <f aca="true" t="shared" si="4" ref="G16:G48">SUM(H16:J16)</f>
        <v>52958</v>
      </c>
      <c r="H16" s="45">
        <v>13523</v>
      </c>
      <c r="I16" s="45">
        <v>33530</v>
      </c>
      <c r="J16" s="45">
        <v>5905</v>
      </c>
      <c r="K16" s="47">
        <f aca="true" t="shared" si="5" ref="K16:K48">SUM(L16:N16)</f>
        <v>65980</v>
      </c>
      <c r="L16" s="48">
        <v>13105</v>
      </c>
      <c r="M16" s="48">
        <v>45689</v>
      </c>
      <c r="N16" s="48">
        <v>7186</v>
      </c>
      <c r="O16" s="49">
        <f aca="true" t="shared" si="6" ref="O16:O24">SUM(D16/C16)*100</f>
        <v>22.388134994703123</v>
      </c>
      <c r="P16" s="49">
        <f aca="true" t="shared" si="7" ref="P16:P24">SUM(E16/C16)*100</f>
        <v>66.6052901511712</v>
      </c>
      <c r="Q16" s="49">
        <f aca="true" t="shared" si="8" ref="Q16:Q23">SUM(F16/C16)*100</f>
        <v>11.00657485412568</v>
      </c>
    </row>
    <row r="17" spans="1:17" ht="18" customHeight="1">
      <c r="A17" s="50" t="s">
        <v>16</v>
      </c>
      <c r="B17" s="51"/>
      <c r="C17" s="42">
        <f>SUM(D17:F17)</f>
        <v>58371</v>
      </c>
      <c r="D17" s="45">
        <f t="shared" si="3"/>
        <v>14657</v>
      </c>
      <c r="E17" s="45">
        <f t="shared" si="3"/>
        <v>36530</v>
      </c>
      <c r="F17" s="45">
        <f t="shared" si="3"/>
        <v>7184</v>
      </c>
      <c r="G17" s="46">
        <f t="shared" si="4"/>
        <v>26546</v>
      </c>
      <c r="H17" s="45">
        <v>7403</v>
      </c>
      <c r="I17" s="45">
        <v>15920</v>
      </c>
      <c r="J17" s="45">
        <v>3223</v>
      </c>
      <c r="K17" s="47">
        <f t="shared" si="5"/>
        <v>31825</v>
      </c>
      <c r="L17" s="48">
        <v>7254</v>
      </c>
      <c r="M17" s="48">
        <v>20610</v>
      </c>
      <c r="N17" s="48">
        <v>3961</v>
      </c>
      <c r="O17" s="49">
        <f t="shared" si="6"/>
        <v>25.110071782220622</v>
      </c>
      <c r="P17" s="49">
        <f t="shared" si="7"/>
        <v>62.582446762947356</v>
      </c>
      <c r="Q17" s="49">
        <f t="shared" si="8"/>
        <v>12.307481454832022</v>
      </c>
    </row>
    <row r="18" spans="1:17" ht="18" customHeight="1">
      <c r="A18" s="50" t="s">
        <v>17</v>
      </c>
      <c r="B18" s="51"/>
      <c r="C18" s="42">
        <f>SUM(D18:F18)</f>
        <v>66787</v>
      </c>
      <c r="D18" s="45">
        <f t="shared" si="3"/>
        <v>19701</v>
      </c>
      <c r="E18" s="45">
        <f t="shared" si="3"/>
        <v>39540</v>
      </c>
      <c r="F18" s="45">
        <f t="shared" si="3"/>
        <v>7546</v>
      </c>
      <c r="G18" s="46">
        <f t="shared" si="4"/>
        <v>31220</v>
      </c>
      <c r="H18" s="45">
        <v>10024</v>
      </c>
      <c r="I18" s="45">
        <v>17745</v>
      </c>
      <c r="J18" s="45">
        <v>3451</v>
      </c>
      <c r="K18" s="47">
        <f t="shared" si="5"/>
        <v>35567</v>
      </c>
      <c r="L18" s="48">
        <v>9677</v>
      </c>
      <c r="M18" s="48">
        <v>21795</v>
      </c>
      <c r="N18" s="48">
        <v>4095</v>
      </c>
      <c r="O18" s="49">
        <f t="shared" si="6"/>
        <v>29.498255648554363</v>
      </c>
      <c r="P18" s="49">
        <f t="shared" si="7"/>
        <v>59.20313833530477</v>
      </c>
      <c r="Q18" s="49">
        <f t="shared" si="8"/>
        <v>11.298606016140866</v>
      </c>
    </row>
    <row r="19" spans="1:17" ht="18" customHeight="1">
      <c r="A19" s="50" t="s">
        <v>18</v>
      </c>
      <c r="B19" s="51"/>
      <c r="C19" s="42">
        <f aca="true" t="shared" si="9" ref="C19:C24">SUM(D19:F19)</f>
        <v>51145</v>
      </c>
      <c r="D19" s="45">
        <f t="shared" si="3"/>
        <v>13334</v>
      </c>
      <c r="E19" s="45">
        <f t="shared" si="3"/>
        <v>31943</v>
      </c>
      <c r="F19" s="45">
        <f t="shared" si="3"/>
        <v>5868</v>
      </c>
      <c r="G19" s="46">
        <f t="shared" si="4"/>
        <v>23902</v>
      </c>
      <c r="H19" s="45">
        <v>6784</v>
      </c>
      <c r="I19" s="45">
        <v>14465</v>
      </c>
      <c r="J19" s="45">
        <v>2653</v>
      </c>
      <c r="K19" s="47">
        <f t="shared" si="5"/>
        <v>27243</v>
      </c>
      <c r="L19" s="48">
        <v>6550</v>
      </c>
      <c r="M19" s="48">
        <v>17478</v>
      </c>
      <c r="N19" s="48">
        <v>3215</v>
      </c>
      <c r="O19" s="49">
        <f t="shared" si="6"/>
        <v>26.07097467983185</v>
      </c>
      <c r="P19" s="49">
        <v>62.4</v>
      </c>
      <c r="Q19" s="49">
        <f t="shared" si="8"/>
        <v>11.473262293479323</v>
      </c>
    </row>
    <row r="20" spans="1:17" ht="18" customHeight="1">
      <c r="A20" s="50" t="s">
        <v>19</v>
      </c>
      <c r="B20" s="51"/>
      <c r="C20" s="42">
        <f t="shared" si="9"/>
        <v>42731</v>
      </c>
      <c r="D20" s="45">
        <f t="shared" si="3"/>
        <v>11938</v>
      </c>
      <c r="E20" s="45">
        <f t="shared" si="3"/>
        <v>25354</v>
      </c>
      <c r="F20" s="45">
        <f t="shared" si="3"/>
        <v>5439</v>
      </c>
      <c r="G20" s="46">
        <f t="shared" si="4"/>
        <v>20314</v>
      </c>
      <c r="H20" s="45">
        <v>6047</v>
      </c>
      <c r="I20" s="45">
        <v>11806</v>
      </c>
      <c r="J20" s="45">
        <v>2461</v>
      </c>
      <c r="K20" s="47">
        <f t="shared" si="5"/>
        <v>22417</v>
      </c>
      <c r="L20" s="48">
        <v>5891</v>
      </c>
      <c r="M20" s="48">
        <v>13548</v>
      </c>
      <c r="N20" s="48">
        <v>2978</v>
      </c>
      <c r="O20" s="49">
        <v>28</v>
      </c>
      <c r="P20" s="49">
        <f t="shared" si="7"/>
        <v>59.33397299384522</v>
      </c>
      <c r="Q20" s="49">
        <f t="shared" si="8"/>
        <v>12.728464112705062</v>
      </c>
    </row>
    <row r="21" spans="1:17" ht="18" customHeight="1">
      <c r="A21" s="50" t="s">
        <v>20</v>
      </c>
      <c r="B21" s="51"/>
      <c r="C21" s="42">
        <f t="shared" si="9"/>
        <v>36870</v>
      </c>
      <c r="D21" s="45">
        <f t="shared" si="3"/>
        <v>11022</v>
      </c>
      <c r="E21" s="45">
        <f t="shared" si="3"/>
        <v>21980</v>
      </c>
      <c r="F21" s="45">
        <f t="shared" si="3"/>
        <v>3868</v>
      </c>
      <c r="G21" s="46">
        <f t="shared" si="4"/>
        <v>17825</v>
      </c>
      <c r="H21" s="45">
        <v>5573</v>
      </c>
      <c r="I21" s="45">
        <v>10509</v>
      </c>
      <c r="J21" s="45">
        <v>1743</v>
      </c>
      <c r="K21" s="47">
        <f t="shared" si="5"/>
        <v>19045</v>
      </c>
      <c r="L21" s="48">
        <v>5449</v>
      </c>
      <c r="M21" s="48">
        <v>11471</v>
      </c>
      <c r="N21" s="48">
        <v>2125</v>
      </c>
      <c r="O21" s="49">
        <f t="shared" si="6"/>
        <v>29.894222945484135</v>
      </c>
      <c r="P21" s="49">
        <f t="shared" si="7"/>
        <v>59.614863032275565</v>
      </c>
      <c r="Q21" s="49">
        <f t="shared" si="8"/>
        <v>10.490914022240304</v>
      </c>
    </row>
    <row r="22" spans="1:17" ht="18" customHeight="1">
      <c r="A22" s="50" t="s">
        <v>21</v>
      </c>
      <c r="B22" s="51"/>
      <c r="C22" s="42">
        <f t="shared" si="9"/>
        <v>30866</v>
      </c>
      <c r="D22" s="45">
        <f t="shared" si="3"/>
        <v>8941</v>
      </c>
      <c r="E22" s="45">
        <f t="shared" si="3"/>
        <v>17925</v>
      </c>
      <c r="F22" s="45">
        <f t="shared" si="3"/>
        <v>4000</v>
      </c>
      <c r="G22" s="46">
        <f t="shared" si="4"/>
        <v>14311</v>
      </c>
      <c r="H22" s="45">
        <v>4536</v>
      </c>
      <c r="I22" s="45">
        <v>7899</v>
      </c>
      <c r="J22" s="45">
        <v>1876</v>
      </c>
      <c r="K22" s="47">
        <f t="shared" si="5"/>
        <v>16555</v>
      </c>
      <c r="L22" s="48">
        <v>4405</v>
      </c>
      <c r="M22" s="48">
        <v>10026</v>
      </c>
      <c r="N22" s="48">
        <v>2124</v>
      </c>
      <c r="O22" s="49">
        <f t="shared" si="6"/>
        <v>28.9671483185382</v>
      </c>
      <c r="P22" s="49">
        <f t="shared" si="7"/>
        <v>58.07360850126353</v>
      </c>
      <c r="Q22" s="49">
        <v>12.9</v>
      </c>
    </row>
    <row r="23" spans="1:17" ht="18" customHeight="1">
      <c r="A23" s="50" t="s">
        <v>22</v>
      </c>
      <c r="B23" s="51"/>
      <c r="C23" s="42">
        <f t="shared" si="9"/>
        <v>25138</v>
      </c>
      <c r="D23" s="45">
        <f t="shared" si="3"/>
        <v>6879</v>
      </c>
      <c r="E23" s="45">
        <f t="shared" si="3"/>
        <v>14515</v>
      </c>
      <c r="F23" s="45">
        <f t="shared" si="3"/>
        <v>3744</v>
      </c>
      <c r="G23" s="46">
        <f t="shared" si="4"/>
        <v>11817</v>
      </c>
      <c r="H23" s="45">
        <v>3576</v>
      </c>
      <c r="I23" s="45">
        <v>6528</v>
      </c>
      <c r="J23" s="45">
        <v>1713</v>
      </c>
      <c r="K23" s="47">
        <f t="shared" si="5"/>
        <v>13321</v>
      </c>
      <c r="L23" s="48">
        <v>3303</v>
      </c>
      <c r="M23" s="48">
        <v>7987</v>
      </c>
      <c r="N23" s="48">
        <v>2031</v>
      </c>
      <c r="O23" s="49">
        <f t="shared" si="6"/>
        <v>27.364945500835386</v>
      </c>
      <c r="P23" s="49">
        <f t="shared" si="7"/>
        <v>57.741268199538546</v>
      </c>
      <c r="Q23" s="49">
        <f t="shared" si="8"/>
        <v>14.893786299626063</v>
      </c>
    </row>
    <row r="24" spans="1:17" ht="18" customHeight="1">
      <c r="A24" s="50" t="s">
        <v>23</v>
      </c>
      <c r="B24" s="51"/>
      <c r="C24" s="42">
        <f t="shared" si="9"/>
        <v>25248</v>
      </c>
      <c r="D24" s="45">
        <f t="shared" si="3"/>
        <v>7063</v>
      </c>
      <c r="E24" s="45">
        <f t="shared" si="3"/>
        <v>14713</v>
      </c>
      <c r="F24" s="45">
        <f t="shared" si="3"/>
        <v>3472</v>
      </c>
      <c r="G24" s="46">
        <f t="shared" si="4"/>
        <v>12013</v>
      </c>
      <c r="H24" s="45">
        <v>3615</v>
      </c>
      <c r="I24" s="45">
        <v>6805</v>
      </c>
      <c r="J24" s="45">
        <v>1593</v>
      </c>
      <c r="K24" s="47">
        <f t="shared" si="5"/>
        <v>13235</v>
      </c>
      <c r="L24" s="48">
        <v>3448</v>
      </c>
      <c r="M24" s="48">
        <v>7908</v>
      </c>
      <c r="N24" s="48">
        <v>1879</v>
      </c>
      <c r="O24" s="49">
        <f t="shared" si="6"/>
        <v>27.97449302915083</v>
      </c>
      <c r="P24" s="49">
        <f t="shared" si="7"/>
        <v>58.273922686945504</v>
      </c>
      <c r="Q24" s="49">
        <v>13.7</v>
      </c>
    </row>
    <row r="25" spans="3:17" ht="14.25" customHeight="1">
      <c r="C25" s="42"/>
      <c r="D25" s="45"/>
      <c r="E25" s="45"/>
      <c r="F25" s="45"/>
      <c r="G25" s="46"/>
      <c r="H25" s="45"/>
      <c r="I25" s="45"/>
      <c r="J25" s="45"/>
      <c r="K25" s="47"/>
      <c r="L25" s="48"/>
      <c r="M25" s="48"/>
      <c r="N25" s="48"/>
      <c r="O25" s="49"/>
      <c r="P25" s="49"/>
      <c r="Q25" s="49"/>
    </row>
    <row r="26" spans="1:17" ht="18" customHeight="1">
      <c r="A26" s="50" t="s">
        <v>24</v>
      </c>
      <c r="B26" s="51"/>
      <c r="C26" s="42">
        <f>SUM(C27:C29)</f>
        <v>16429</v>
      </c>
      <c r="D26" s="45">
        <f>SUM(D27:D29)</f>
        <v>4984</v>
      </c>
      <c r="E26" s="45">
        <f aca="true" t="shared" si="10" ref="E26:J26">SUM(E27:E29)</f>
        <v>8672</v>
      </c>
      <c r="F26" s="45">
        <f t="shared" si="10"/>
        <v>2773</v>
      </c>
      <c r="G26" s="46">
        <f t="shared" si="4"/>
        <v>7683</v>
      </c>
      <c r="H26" s="45">
        <f t="shared" si="10"/>
        <v>2502</v>
      </c>
      <c r="I26" s="45">
        <f t="shared" si="10"/>
        <v>3929</v>
      </c>
      <c r="J26" s="45">
        <f t="shared" si="10"/>
        <v>1252</v>
      </c>
      <c r="K26" s="47">
        <f t="shared" si="5"/>
        <v>8746</v>
      </c>
      <c r="L26" s="48">
        <f>SUM(L27:L29)</f>
        <v>2482</v>
      </c>
      <c r="M26" s="48">
        <f>SUM(M27:M29)</f>
        <v>4743</v>
      </c>
      <c r="N26" s="48">
        <f>SUM(N27:N29)</f>
        <v>1521</v>
      </c>
      <c r="O26" s="49">
        <f aca="true" t="shared" si="11" ref="O26:O48">SUM(D26/C26)*100</f>
        <v>30.336599914784834</v>
      </c>
      <c r="P26" s="49">
        <f aca="true" t="shared" si="12" ref="P26:P48">SUM(E26/C26)*100</f>
        <v>52.784709964087895</v>
      </c>
      <c r="Q26" s="49">
        <f aca="true" t="shared" si="13" ref="Q26:Q48">SUM(F26/C26)*100</f>
        <v>16.878690121127274</v>
      </c>
    </row>
    <row r="27" spans="1:17" ht="18" customHeight="1">
      <c r="A27" s="52"/>
      <c r="B27" s="53" t="s">
        <v>25</v>
      </c>
      <c r="C27" s="42">
        <f>SUM(D27:F27)</f>
        <v>3756</v>
      </c>
      <c r="D27" s="45">
        <f aca="true" t="shared" si="14" ref="D27:F29">SUM(H27+L27)</f>
        <v>1144</v>
      </c>
      <c r="E27" s="45">
        <f t="shared" si="14"/>
        <v>2040</v>
      </c>
      <c r="F27" s="45">
        <f t="shared" si="14"/>
        <v>572</v>
      </c>
      <c r="G27" s="46">
        <f t="shared" si="4"/>
        <v>1772</v>
      </c>
      <c r="H27" s="45">
        <v>567</v>
      </c>
      <c r="I27" s="45">
        <v>941</v>
      </c>
      <c r="J27" s="45">
        <v>264</v>
      </c>
      <c r="K27" s="47">
        <f t="shared" si="5"/>
        <v>1984</v>
      </c>
      <c r="L27" s="48">
        <v>577</v>
      </c>
      <c r="M27" s="48">
        <v>1099</v>
      </c>
      <c r="N27" s="48">
        <v>308</v>
      </c>
      <c r="O27" s="49">
        <f t="shared" si="11"/>
        <v>30.45793397231097</v>
      </c>
      <c r="P27" s="49">
        <f t="shared" si="12"/>
        <v>54.31309904153354</v>
      </c>
      <c r="Q27" s="49">
        <f t="shared" si="13"/>
        <v>15.228966986155484</v>
      </c>
    </row>
    <row r="28" spans="1:17" ht="18" customHeight="1">
      <c r="A28" s="52"/>
      <c r="B28" s="53" t="s">
        <v>26</v>
      </c>
      <c r="C28" s="42">
        <f>SUM(D28:F28)</f>
        <v>6291</v>
      </c>
      <c r="D28" s="45">
        <f t="shared" si="14"/>
        <v>1828</v>
      </c>
      <c r="E28" s="45">
        <f t="shared" si="14"/>
        <v>3299</v>
      </c>
      <c r="F28" s="45">
        <f t="shared" si="14"/>
        <v>1164</v>
      </c>
      <c r="G28" s="46">
        <f t="shared" si="4"/>
        <v>2930</v>
      </c>
      <c r="H28" s="45">
        <v>912</v>
      </c>
      <c r="I28" s="45">
        <v>1486</v>
      </c>
      <c r="J28" s="45">
        <v>532</v>
      </c>
      <c r="K28" s="47">
        <f t="shared" si="5"/>
        <v>3361</v>
      </c>
      <c r="L28" s="48">
        <v>916</v>
      </c>
      <c r="M28" s="48">
        <v>1813</v>
      </c>
      <c r="N28" s="48">
        <v>632</v>
      </c>
      <c r="O28" s="49">
        <f t="shared" si="11"/>
        <v>29.057383563821332</v>
      </c>
      <c r="P28" s="49">
        <f t="shared" si="12"/>
        <v>52.43999364171038</v>
      </c>
      <c r="Q28" s="49">
        <f t="shared" si="13"/>
        <v>18.502622794468287</v>
      </c>
    </row>
    <row r="29" spans="1:17" ht="18" customHeight="1">
      <c r="A29" s="52"/>
      <c r="B29" s="53" t="s">
        <v>27</v>
      </c>
      <c r="C29" s="42">
        <f>SUM(D29:F29)</f>
        <v>6382</v>
      </c>
      <c r="D29" s="45">
        <f t="shared" si="14"/>
        <v>2012</v>
      </c>
      <c r="E29" s="45">
        <f t="shared" si="14"/>
        <v>3333</v>
      </c>
      <c r="F29" s="45">
        <f t="shared" si="14"/>
        <v>1037</v>
      </c>
      <c r="G29" s="46">
        <f t="shared" si="4"/>
        <v>2981</v>
      </c>
      <c r="H29" s="45">
        <v>1023</v>
      </c>
      <c r="I29" s="45">
        <v>1502</v>
      </c>
      <c r="J29" s="45">
        <v>456</v>
      </c>
      <c r="K29" s="47">
        <f t="shared" si="5"/>
        <v>3401</v>
      </c>
      <c r="L29" s="48">
        <v>989</v>
      </c>
      <c r="M29" s="48">
        <v>1831</v>
      </c>
      <c r="N29" s="48">
        <v>581</v>
      </c>
      <c r="O29" s="49">
        <f t="shared" si="11"/>
        <v>31.526167345659665</v>
      </c>
      <c r="P29" s="49">
        <f t="shared" si="12"/>
        <v>52.22500783453463</v>
      </c>
      <c r="Q29" s="49">
        <v>16.3</v>
      </c>
    </row>
    <row r="30" spans="1:17" ht="14.25" customHeight="1">
      <c r="A30" s="54"/>
      <c r="C30" s="42"/>
      <c r="D30" s="45"/>
      <c r="E30" s="45"/>
      <c r="F30" s="45"/>
      <c r="G30" s="46"/>
      <c r="H30" s="45"/>
      <c r="I30" s="45"/>
      <c r="J30" s="45"/>
      <c r="K30" s="47"/>
      <c r="L30" s="48"/>
      <c r="M30" s="48"/>
      <c r="N30" s="48"/>
      <c r="O30" s="49"/>
      <c r="P30" s="49"/>
      <c r="Q30" s="49"/>
    </row>
    <row r="31" spans="1:17" ht="18" customHeight="1">
      <c r="A31" s="50" t="s">
        <v>28</v>
      </c>
      <c r="B31" s="51"/>
      <c r="C31" s="42">
        <f>SUM(C32:C36)</f>
        <v>55881</v>
      </c>
      <c r="D31" s="45">
        <f aca="true" t="shared" si="15" ref="D31:N31">SUM(D32:D36)</f>
        <v>16323</v>
      </c>
      <c r="E31" s="45">
        <f t="shared" si="15"/>
        <v>30930</v>
      </c>
      <c r="F31" s="45">
        <f t="shared" si="15"/>
        <v>8628</v>
      </c>
      <c r="G31" s="46">
        <f t="shared" si="4"/>
        <v>26390</v>
      </c>
      <c r="H31" s="45">
        <f t="shared" si="15"/>
        <v>8271</v>
      </c>
      <c r="I31" s="45">
        <f t="shared" si="15"/>
        <v>14097</v>
      </c>
      <c r="J31" s="45">
        <f t="shared" si="15"/>
        <v>4022</v>
      </c>
      <c r="K31" s="47">
        <f t="shared" si="5"/>
        <v>29491</v>
      </c>
      <c r="L31" s="48">
        <v>8052</v>
      </c>
      <c r="M31" s="48">
        <f>SUM(M32:M36)</f>
        <v>16833</v>
      </c>
      <c r="N31" s="48">
        <f t="shared" si="15"/>
        <v>4606</v>
      </c>
      <c r="O31" s="49">
        <f t="shared" si="11"/>
        <v>29.2102861437698</v>
      </c>
      <c r="P31" s="49">
        <v>55.4</v>
      </c>
      <c r="Q31" s="49">
        <f t="shared" si="13"/>
        <v>15.439952756750952</v>
      </c>
    </row>
    <row r="32" spans="1:17" ht="17.25" customHeight="1">
      <c r="A32" s="52"/>
      <c r="B32" s="53" t="s">
        <v>29</v>
      </c>
      <c r="C32" s="42">
        <f>SUM(D32:F32)</f>
        <v>9641</v>
      </c>
      <c r="D32" s="45">
        <f aca="true" t="shared" si="16" ref="D32:F35">SUM(H32+L32)</f>
        <v>2879</v>
      </c>
      <c r="E32" s="45">
        <f t="shared" si="16"/>
        <v>5127</v>
      </c>
      <c r="F32" s="45">
        <f t="shared" si="16"/>
        <v>1635</v>
      </c>
      <c r="G32" s="46">
        <f t="shared" si="4"/>
        <v>4466</v>
      </c>
      <c r="H32" s="45">
        <v>1440</v>
      </c>
      <c r="I32" s="45">
        <v>2284</v>
      </c>
      <c r="J32" s="45">
        <v>742</v>
      </c>
      <c r="K32" s="47">
        <f t="shared" si="5"/>
        <v>5175</v>
      </c>
      <c r="L32" s="48">
        <v>1439</v>
      </c>
      <c r="M32" s="48">
        <v>2843</v>
      </c>
      <c r="N32" s="48">
        <v>893</v>
      </c>
      <c r="O32" s="49">
        <f t="shared" si="11"/>
        <v>29.862047505445492</v>
      </c>
      <c r="P32" s="49">
        <f t="shared" si="12"/>
        <v>53.179130795560624</v>
      </c>
      <c r="Q32" s="49">
        <v>16.9</v>
      </c>
    </row>
    <row r="33" spans="1:17" ht="18" customHeight="1">
      <c r="A33" s="52"/>
      <c r="B33" s="53" t="s">
        <v>30</v>
      </c>
      <c r="C33" s="42">
        <f>SUM(D33:F33)</f>
        <v>3865</v>
      </c>
      <c r="D33" s="45">
        <f t="shared" si="16"/>
        <v>1246</v>
      </c>
      <c r="E33" s="45">
        <f t="shared" si="16"/>
        <v>2040</v>
      </c>
      <c r="F33" s="45">
        <f t="shared" si="16"/>
        <v>579</v>
      </c>
      <c r="G33" s="46">
        <f t="shared" si="4"/>
        <v>1820</v>
      </c>
      <c r="H33" s="45">
        <v>629</v>
      </c>
      <c r="I33" s="45">
        <v>948</v>
      </c>
      <c r="J33" s="45">
        <v>243</v>
      </c>
      <c r="K33" s="47">
        <f t="shared" si="5"/>
        <v>2045</v>
      </c>
      <c r="L33" s="48">
        <v>617</v>
      </c>
      <c r="M33" s="48">
        <v>1092</v>
      </c>
      <c r="N33" s="48">
        <v>336</v>
      </c>
      <c r="O33" s="49">
        <f t="shared" si="11"/>
        <v>32.23803363518758</v>
      </c>
      <c r="P33" s="49">
        <f t="shared" si="12"/>
        <v>52.78137128072446</v>
      </c>
      <c r="Q33" s="49">
        <f t="shared" si="13"/>
        <v>14.98059508408797</v>
      </c>
    </row>
    <row r="34" spans="1:17" ht="18" customHeight="1">
      <c r="A34" s="52"/>
      <c r="B34" s="53" t="s">
        <v>31</v>
      </c>
      <c r="C34" s="42">
        <f>SUM(D34:F34)</f>
        <v>21932</v>
      </c>
      <c r="D34" s="45">
        <f t="shared" si="16"/>
        <v>6200</v>
      </c>
      <c r="E34" s="45">
        <f t="shared" si="16"/>
        <v>12397</v>
      </c>
      <c r="F34" s="45">
        <f t="shared" si="16"/>
        <v>3335</v>
      </c>
      <c r="G34" s="46">
        <f t="shared" si="4"/>
        <v>10386</v>
      </c>
      <c r="H34" s="45">
        <v>3209</v>
      </c>
      <c r="I34" s="45">
        <v>5606</v>
      </c>
      <c r="J34" s="45">
        <v>1571</v>
      </c>
      <c r="K34" s="47">
        <f t="shared" si="5"/>
        <v>11546</v>
      </c>
      <c r="L34" s="48">
        <v>2991</v>
      </c>
      <c r="M34" s="48">
        <v>6791</v>
      </c>
      <c r="N34" s="48">
        <v>1764</v>
      </c>
      <c r="O34" s="49">
        <f t="shared" si="11"/>
        <v>28.26919569578698</v>
      </c>
      <c r="P34" s="49">
        <f t="shared" si="12"/>
        <v>56.524712748495354</v>
      </c>
      <c r="Q34" s="49">
        <f t="shared" si="13"/>
        <v>15.206091555717673</v>
      </c>
    </row>
    <row r="35" spans="1:17" ht="18" customHeight="1">
      <c r="A35" s="52"/>
      <c r="B35" s="53" t="s">
        <v>32</v>
      </c>
      <c r="C35" s="42">
        <f>SUM(D35:F35)</f>
        <v>6684</v>
      </c>
      <c r="D35" s="45">
        <f t="shared" si="16"/>
        <v>1937</v>
      </c>
      <c r="E35" s="45">
        <f t="shared" si="16"/>
        <v>3658</v>
      </c>
      <c r="F35" s="45">
        <f t="shared" si="16"/>
        <v>1089</v>
      </c>
      <c r="G35" s="46">
        <f t="shared" si="4"/>
        <v>3199</v>
      </c>
      <c r="H35" s="45">
        <v>969</v>
      </c>
      <c r="I35" s="45">
        <v>1710</v>
      </c>
      <c r="J35" s="45">
        <v>520</v>
      </c>
      <c r="K35" s="47">
        <f t="shared" si="5"/>
        <v>3485</v>
      </c>
      <c r="L35" s="48">
        <v>968</v>
      </c>
      <c r="M35" s="48">
        <v>1948</v>
      </c>
      <c r="N35" s="48">
        <v>569</v>
      </c>
      <c r="O35" s="49">
        <f t="shared" si="11"/>
        <v>28.979652902453623</v>
      </c>
      <c r="P35" s="49">
        <f t="shared" si="12"/>
        <v>54.7277079593058</v>
      </c>
      <c r="Q35" s="49">
        <f t="shared" si="13"/>
        <v>16.292639138240574</v>
      </c>
    </row>
    <row r="36" spans="1:17" ht="18" customHeight="1">
      <c r="A36" s="52"/>
      <c r="B36" s="53" t="s">
        <v>33</v>
      </c>
      <c r="C36" s="42">
        <f>SUM(D36:F36)</f>
        <v>13759</v>
      </c>
      <c r="D36" s="45">
        <v>4061</v>
      </c>
      <c r="E36" s="45">
        <f>SUM(I36+M36)</f>
        <v>7708</v>
      </c>
      <c r="F36" s="45">
        <f>SUM(J36+N36)</f>
        <v>1990</v>
      </c>
      <c r="G36" s="46">
        <f t="shared" si="4"/>
        <v>6519</v>
      </c>
      <c r="H36" s="45">
        <v>2024</v>
      </c>
      <c r="I36" s="45">
        <v>3549</v>
      </c>
      <c r="J36" s="45">
        <v>946</v>
      </c>
      <c r="K36" s="47">
        <v>7240</v>
      </c>
      <c r="L36" s="48">
        <v>2038</v>
      </c>
      <c r="M36" s="48">
        <v>4159</v>
      </c>
      <c r="N36" s="48">
        <v>1044</v>
      </c>
      <c r="O36" s="49">
        <f t="shared" si="11"/>
        <v>29.51522639726724</v>
      </c>
      <c r="P36" s="49">
        <f t="shared" si="12"/>
        <v>56.02151319136565</v>
      </c>
      <c r="Q36" s="49">
        <f t="shared" si="13"/>
        <v>14.463260411367104</v>
      </c>
    </row>
    <row r="37" spans="1:17" ht="14.25" customHeight="1">
      <c r="A37" s="54"/>
      <c r="C37" s="42"/>
      <c r="D37" s="45"/>
      <c r="E37" s="45"/>
      <c r="F37" s="45"/>
      <c r="G37" s="46"/>
      <c r="H37" s="45"/>
      <c r="I37" s="45"/>
      <c r="J37" s="45"/>
      <c r="K37" s="47"/>
      <c r="L37" s="48"/>
      <c r="M37" s="48"/>
      <c r="N37" s="48"/>
      <c r="O37" s="49"/>
      <c r="P37" s="49"/>
      <c r="Q37" s="49"/>
    </row>
    <row r="38" spans="1:17" ht="14.25" customHeight="1">
      <c r="A38" s="50" t="s">
        <v>34</v>
      </c>
      <c r="B38" s="51"/>
      <c r="C38" s="42">
        <f>SUM(C39:C40)</f>
        <v>33732</v>
      </c>
      <c r="D38" s="45">
        <f>SUM(D39:D40)</f>
        <v>9321</v>
      </c>
      <c r="E38" s="45">
        <f>SUM(E39:E40)</f>
        <v>19784</v>
      </c>
      <c r="F38" s="45">
        <f>SUM(F39:F40)</f>
        <v>4627</v>
      </c>
      <c r="G38" s="46">
        <f t="shared" si="4"/>
        <v>15973</v>
      </c>
      <c r="H38" s="45">
        <f aca="true" t="shared" si="17" ref="H38:N38">SUM(H39:H40)</f>
        <v>4717</v>
      </c>
      <c r="I38" s="45">
        <f t="shared" si="17"/>
        <v>9105</v>
      </c>
      <c r="J38" s="45">
        <f t="shared" si="17"/>
        <v>2151</v>
      </c>
      <c r="K38" s="47">
        <f t="shared" si="5"/>
        <v>17759</v>
      </c>
      <c r="L38" s="48">
        <f t="shared" si="17"/>
        <v>4604</v>
      </c>
      <c r="M38" s="48">
        <f t="shared" si="17"/>
        <v>10679</v>
      </c>
      <c r="N38" s="48">
        <f t="shared" si="17"/>
        <v>2476</v>
      </c>
      <c r="O38" s="49">
        <f t="shared" si="11"/>
        <v>27.632515119174673</v>
      </c>
      <c r="P38" s="49">
        <f t="shared" si="12"/>
        <v>58.650539547017665</v>
      </c>
      <c r="Q38" s="49">
        <f t="shared" si="13"/>
        <v>13.71694533380766</v>
      </c>
    </row>
    <row r="39" spans="1:17" ht="18" customHeight="1">
      <c r="A39" s="52"/>
      <c r="B39" s="53" t="s">
        <v>35</v>
      </c>
      <c r="C39" s="42">
        <f>SUM(D39:F39)</f>
        <v>20120</v>
      </c>
      <c r="D39" s="45">
        <f aca="true" t="shared" si="18" ref="D39:F40">SUM(H39+L39)</f>
        <v>5333</v>
      </c>
      <c r="E39" s="45">
        <f t="shared" si="18"/>
        <v>12039</v>
      </c>
      <c r="F39" s="45">
        <f t="shared" si="18"/>
        <v>2748</v>
      </c>
      <c r="G39" s="46">
        <f t="shared" si="4"/>
        <v>9403</v>
      </c>
      <c r="H39" s="45">
        <v>2690</v>
      </c>
      <c r="I39" s="45">
        <v>5450</v>
      </c>
      <c r="J39" s="45">
        <v>1263</v>
      </c>
      <c r="K39" s="47">
        <f t="shared" si="5"/>
        <v>10717</v>
      </c>
      <c r="L39" s="48">
        <v>2643</v>
      </c>
      <c r="M39" s="48">
        <v>6589</v>
      </c>
      <c r="N39" s="48">
        <v>1485</v>
      </c>
      <c r="O39" s="49">
        <f t="shared" si="11"/>
        <v>26.50596421471173</v>
      </c>
      <c r="P39" s="49">
        <f t="shared" si="12"/>
        <v>59.83598409542743</v>
      </c>
      <c r="Q39" s="49">
        <f t="shared" si="13"/>
        <v>13.658051689860834</v>
      </c>
    </row>
    <row r="40" spans="1:17" ht="14.25" customHeight="1">
      <c r="A40" s="52"/>
      <c r="B40" s="53" t="s">
        <v>36</v>
      </c>
      <c r="C40" s="42">
        <f>SUM(D40:F40)</f>
        <v>13612</v>
      </c>
      <c r="D40" s="45">
        <f t="shared" si="18"/>
        <v>3988</v>
      </c>
      <c r="E40" s="45">
        <f t="shared" si="18"/>
        <v>7745</v>
      </c>
      <c r="F40" s="45">
        <f t="shared" si="18"/>
        <v>1879</v>
      </c>
      <c r="G40" s="46">
        <f t="shared" si="4"/>
        <v>6570</v>
      </c>
      <c r="H40" s="45">
        <v>2027</v>
      </c>
      <c r="I40" s="45">
        <v>3655</v>
      </c>
      <c r="J40" s="45">
        <v>888</v>
      </c>
      <c r="K40" s="47">
        <f t="shared" si="5"/>
        <v>7042</v>
      </c>
      <c r="L40" s="48">
        <v>1961</v>
      </c>
      <c r="M40" s="48">
        <v>4090</v>
      </c>
      <c r="N40" s="48">
        <v>991</v>
      </c>
      <c r="O40" s="49">
        <f t="shared" si="11"/>
        <v>29.297678518953862</v>
      </c>
      <c r="P40" s="49">
        <f t="shared" si="12"/>
        <v>56.898325007346465</v>
      </c>
      <c r="Q40" s="49">
        <f t="shared" si="13"/>
        <v>13.803996473699677</v>
      </c>
    </row>
    <row r="41" spans="1:17" ht="13.5" customHeight="1">
      <c r="A41" s="54"/>
      <c r="C41" s="42"/>
      <c r="D41" s="45"/>
      <c r="E41" s="45"/>
      <c r="F41" s="45"/>
      <c r="G41" s="46"/>
      <c r="H41" s="45"/>
      <c r="I41" s="45"/>
      <c r="J41" s="45"/>
      <c r="K41" s="47"/>
      <c r="L41" s="48"/>
      <c r="M41" s="48"/>
      <c r="N41" s="48"/>
      <c r="O41" s="49"/>
      <c r="P41" s="49"/>
      <c r="Q41" s="49"/>
    </row>
    <row r="42" spans="1:17" ht="18" customHeight="1">
      <c r="A42" s="50" t="s">
        <v>37</v>
      </c>
      <c r="B42" s="51"/>
      <c r="C42" s="42">
        <f>SUM(C43:C46)</f>
        <v>44809</v>
      </c>
      <c r="D42" s="45">
        <f aca="true" t="shared" si="19" ref="D42:N42">SUM(D43:D46)</f>
        <v>13359</v>
      </c>
      <c r="E42" s="45">
        <f t="shared" si="19"/>
        <v>26187</v>
      </c>
      <c r="F42" s="45">
        <f t="shared" si="19"/>
        <v>5263</v>
      </c>
      <c r="G42" s="46">
        <f t="shared" si="4"/>
        <v>21611</v>
      </c>
      <c r="H42" s="45">
        <f t="shared" si="19"/>
        <v>6732</v>
      </c>
      <c r="I42" s="45">
        <f t="shared" si="19"/>
        <v>12369</v>
      </c>
      <c r="J42" s="45">
        <f t="shared" si="19"/>
        <v>2510</v>
      </c>
      <c r="K42" s="47">
        <f t="shared" si="5"/>
        <v>23198</v>
      </c>
      <c r="L42" s="48">
        <f>SUM(L43:L46)</f>
        <v>6627</v>
      </c>
      <c r="M42" s="48">
        <f>SUM(M43:M46)</f>
        <v>13818</v>
      </c>
      <c r="N42" s="48">
        <f t="shared" si="19"/>
        <v>2753</v>
      </c>
      <c r="O42" s="49">
        <f t="shared" si="11"/>
        <v>29.813207168202815</v>
      </c>
      <c r="P42" s="49">
        <f t="shared" si="12"/>
        <v>58.44138454328372</v>
      </c>
      <c r="Q42" s="49">
        <v>11.8</v>
      </c>
    </row>
    <row r="43" spans="1:17" ht="18" customHeight="1">
      <c r="A43" s="52"/>
      <c r="B43" s="53" t="s">
        <v>38</v>
      </c>
      <c r="C43" s="42">
        <f>SUM(D43:F43)</f>
        <v>7707</v>
      </c>
      <c r="D43" s="45">
        <f aca="true" t="shared" si="20" ref="D43:F46">SUM(H43+L43)</f>
        <v>2498</v>
      </c>
      <c r="E43" s="45">
        <f t="shared" si="20"/>
        <v>4244</v>
      </c>
      <c r="F43" s="45">
        <f t="shared" si="20"/>
        <v>965</v>
      </c>
      <c r="G43" s="46">
        <f t="shared" si="4"/>
        <v>3714</v>
      </c>
      <c r="H43" s="45">
        <v>1258</v>
      </c>
      <c r="I43" s="45">
        <v>1992</v>
      </c>
      <c r="J43" s="45">
        <v>464</v>
      </c>
      <c r="K43" s="47">
        <f t="shared" si="5"/>
        <v>3993</v>
      </c>
      <c r="L43" s="48">
        <v>1240</v>
      </c>
      <c r="M43" s="48">
        <v>2252</v>
      </c>
      <c r="N43" s="48">
        <v>501</v>
      </c>
      <c r="O43" s="49">
        <f t="shared" si="11"/>
        <v>32.41209290255612</v>
      </c>
      <c r="P43" s="49">
        <f t="shared" si="12"/>
        <v>55.06682236927468</v>
      </c>
      <c r="Q43" s="49">
        <f t="shared" si="13"/>
        <v>12.521084728169196</v>
      </c>
    </row>
    <row r="44" spans="1:17" ht="18" customHeight="1">
      <c r="A44" s="52"/>
      <c r="B44" s="53" t="s">
        <v>39</v>
      </c>
      <c r="C44" s="42">
        <f>SUM(D44:F44)</f>
        <v>9995</v>
      </c>
      <c r="D44" s="45">
        <f t="shared" si="20"/>
        <v>2871</v>
      </c>
      <c r="E44" s="45">
        <f t="shared" si="20"/>
        <v>5863</v>
      </c>
      <c r="F44" s="45">
        <f t="shared" si="20"/>
        <v>1261</v>
      </c>
      <c r="G44" s="46">
        <f t="shared" si="4"/>
        <v>4825</v>
      </c>
      <c r="H44" s="45">
        <v>1461</v>
      </c>
      <c r="I44" s="45">
        <v>2760</v>
      </c>
      <c r="J44" s="45">
        <v>604</v>
      </c>
      <c r="K44" s="47">
        <f t="shared" si="5"/>
        <v>5170</v>
      </c>
      <c r="L44" s="48">
        <v>1410</v>
      </c>
      <c r="M44" s="48">
        <v>3103</v>
      </c>
      <c r="N44" s="48">
        <v>657</v>
      </c>
      <c r="O44" s="49">
        <f t="shared" si="11"/>
        <v>28.724362181090545</v>
      </c>
      <c r="P44" s="49">
        <f t="shared" si="12"/>
        <v>58.65932966483241</v>
      </c>
      <c r="Q44" s="49">
        <f t="shared" si="13"/>
        <v>12.61630815407704</v>
      </c>
    </row>
    <row r="45" spans="1:17" ht="18" customHeight="1">
      <c r="A45" s="52"/>
      <c r="B45" s="53" t="s">
        <v>40</v>
      </c>
      <c r="C45" s="42">
        <f>SUM(D45:F45)</f>
        <v>14512</v>
      </c>
      <c r="D45" s="45">
        <f t="shared" si="20"/>
        <v>4498</v>
      </c>
      <c r="E45" s="45">
        <f t="shared" si="20"/>
        <v>8294</v>
      </c>
      <c r="F45" s="45">
        <f t="shared" si="20"/>
        <v>1720</v>
      </c>
      <c r="G45" s="46">
        <f t="shared" si="4"/>
        <v>6927</v>
      </c>
      <c r="H45" s="45">
        <v>2241</v>
      </c>
      <c r="I45" s="45">
        <v>3873</v>
      </c>
      <c r="J45" s="45">
        <v>813</v>
      </c>
      <c r="K45" s="47">
        <f t="shared" si="5"/>
        <v>7585</v>
      </c>
      <c r="L45" s="48">
        <v>2257</v>
      </c>
      <c r="M45" s="48">
        <v>4421</v>
      </c>
      <c r="N45" s="48">
        <v>907</v>
      </c>
      <c r="O45" s="49">
        <f t="shared" si="11"/>
        <v>30.995038588754138</v>
      </c>
      <c r="P45" s="49">
        <f t="shared" si="12"/>
        <v>57.15270121278942</v>
      </c>
      <c r="Q45" s="49">
        <v>11.8</v>
      </c>
    </row>
    <row r="46" spans="1:17" ht="18" customHeight="1">
      <c r="A46" s="52"/>
      <c r="B46" s="53" t="s">
        <v>41</v>
      </c>
      <c r="C46" s="42">
        <f>SUM(D46:F46)</f>
        <v>12595</v>
      </c>
      <c r="D46" s="45">
        <f t="shared" si="20"/>
        <v>3492</v>
      </c>
      <c r="E46" s="45">
        <f t="shared" si="20"/>
        <v>7786</v>
      </c>
      <c r="F46" s="45">
        <f t="shared" si="20"/>
        <v>1317</v>
      </c>
      <c r="G46" s="46">
        <v>9145</v>
      </c>
      <c r="H46" s="45">
        <v>1772</v>
      </c>
      <c r="I46" s="45">
        <v>3744</v>
      </c>
      <c r="J46" s="45">
        <v>629</v>
      </c>
      <c r="K46" s="47">
        <f t="shared" si="5"/>
        <v>6450</v>
      </c>
      <c r="L46" s="48">
        <v>1720</v>
      </c>
      <c r="M46" s="48">
        <v>4042</v>
      </c>
      <c r="N46" s="48">
        <v>688</v>
      </c>
      <c r="O46" s="49">
        <f t="shared" si="11"/>
        <v>27.725287812624057</v>
      </c>
      <c r="P46" s="49">
        <f t="shared" si="12"/>
        <v>61.81818181818181</v>
      </c>
      <c r="Q46" s="49">
        <f t="shared" si="13"/>
        <v>10.456530369194125</v>
      </c>
    </row>
    <row r="47" spans="1:17" ht="14.25" customHeight="1">
      <c r="A47" s="54"/>
      <c r="B47" s="55"/>
      <c r="C47" s="42"/>
      <c r="D47" s="45"/>
      <c r="E47" s="45"/>
      <c r="F47" s="45"/>
      <c r="G47" s="46"/>
      <c r="H47" s="45"/>
      <c r="I47" s="45"/>
      <c r="J47" s="45"/>
      <c r="K47" s="47"/>
      <c r="L47" s="48"/>
      <c r="M47" s="48"/>
      <c r="N47" s="48"/>
      <c r="O47" s="49"/>
      <c r="P47" s="49"/>
      <c r="Q47" s="49"/>
    </row>
    <row r="48" spans="1:17" ht="18" customHeight="1">
      <c r="A48" s="50" t="s">
        <v>42</v>
      </c>
      <c r="B48" s="51"/>
      <c r="C48" s="42">
        <f aca="true" t="shared" si="21" ref="C48:C106">SUM(D48:F48)</f>
        <v>24320</v>
      </c>
      <c r="D48" s="45">
        <f>SUM(D49)</f>
        <v>7239</v>
      </c>
      <c r="E48" s="45">
        <f>SUM(E49)</f>
        <v>14207</v>
      </c>
      <c r="F48" s="45">
        <f>SUM(F49)</f>
        <v>2874</v>
      </c>
      <c r="G48" s="46">
        <f t="shared" si="4"/>
        <v>11705</v>
      </c>
      <c r="H48" s="45">
        <f>SUM(H49)</f>
        <v>3765</v>
      </c>
      <c r="I48" s="45">
        <f>SUM(I49)</f>
        <v>6717</v>
      </c>
      <c r="J48" s="45">
        <f>SUM(J49)</f>
        <v>1223</v>
      </c>
      <c r="K48" s="47">
        <f t="shared" si="5"/>
        <v>12615</v>
      </c>
      <c r="L48" s="45">
        <f>SUM(L49)</f>
        <v>3474</v>
      </c>
      <c r="M48" s="45">
        <f>SUM(M49)</f>
        <v>7490</v>
      </c>
      <c r="N48" s="45">
        <f>SUM(N49)</f>
        <v>1651</v>
      </c>
      <c r="O48" s="49">
        <f t="shared" si="11"/>
        <v>29.765625</v>
      </c>
      <c r="P48" s="49">
        <f t="shared" si="12"/>
        <v>58.416940789473685</v>
      </c>
      <c r="Q48" s="49">
        <f t="shared" si="13"/>
        <v>11.817434210526317</v>
      </c>
    </row>
    <row r="49" spans="1:19" ht="18" customHeight="1">
      <c r="A49" s="53"/>
      <c r="B49" s="56" t="s">
        <v>43</v>
      </c>
      <c r="C49" s="42">
        <f>SUM(D49:F49)</f>
        <v>24320</v>
      </c>
      <c r="D49" s="57">
        <f>SUM(H49+L49)</f>
        <v>7239</v>
      </c>
      <c r="E49" s="57">
        <f>SUM(I49+M49)</f>
        <v>14207</v>
      </c>
      <c r="F49" s="57">
        <f>SUM(J49+N49)</f>
        <v>2874</v>
      </c>
      <c r="G49" s="58">
        <f>SUM(H49:J49)</f>
        <v>11705</v>
      </c>
      <c r="H49" s="57">
        <v>3765</v>
      </c>
      <c r="I49" s="57">
        <v>6717</v>
      </c>
      <c r="J49" s="57">
        <v>1223</v>
      </c>
      <c r="K49" s="39">
        <f>SUM(L49:N49)</f>
        <v>12615</v>
      </c>
      <c r="L49" s="59">
        <v>3474</v>
      </c>
      <c r="M49" s="59">
        <v>7490</v>
      </c>
      <c r="N49" s="59">
        <v>1651</v>
      </c>
      <c r="O49" s="30">
        <f>SUM(D49/C49)*100</f>
        <v>29.765625</v>
      </c>
      <c r="P49" s="30">
        <f>SUM(E49/C49)*100</f>
        <v>58.416940789473685</v>
      </c>
      <c r="Q49" s="30">
        <f>SUM(F49/C49)*100</f>
        <v>11.817434210526317</v>
      </c>
      <c r="R49" s="12"/>
      <c r="S49" s="12"/>
    </row>
    <row r="50" spans="1:17" ht="18" customHeight="1">
      <c r="A50" s="60"/>
      <c r="B50" s="61"/>
      <c r="C50" s="62"/>
      <c r="D50" s="63"/>
      <c r="E50" s="63"/>
      <c r="F50" s="63"/>
      <c r="G50" s="64"/>
      <c r="H50" s="63"/>
      <c r="I50" s="63"/>
      <c r="J50" s="63"/>
      <c r="K50" s="65"/>
      <c r="L50" s="66"/>
      <c r="M50" s="66"/>
      <c r="N50" s="66"/>
      <c r="O50" s="67"/>
      <c r="P50" s="67"/>
      <c r="Q50" s="67"/>
    </row>
    <row r="51" spans="1:11" ht="12">
      <c r="A51" s="4" t="s">
        <v>44</v>
      </c>
      <c r="K51" s="68"/>
    </row>
    <row r="52" ht="12">
      <c r="A52" s="4"/>
    </row>
    <row r="53" spans="1:17" s="2" customFormat="1" ht="15.75" customHeight="1">
      <c r="A53" s="1" t="s">
        <v>45</v>
      </c>
      <c r="B53" s="69"/>
      <c r="C53" s="69"/>
      <c r="D53" s="70"/>
      <c r="E53" s="1"/>
      <c r="F53" s="1"/>
      <c r="G53" s="1"/>
      <c r="H53" s="1"/>
      <c r="I53" s="1"/>
      <c r="J53" s="1"/>
      <c r="K53" s="1"/>
      <c r="L53" s="1"/>
      <c r="M53" s="1"/>
      <c r="N53" s="69"/>
      <c r="O53" s="69"/>
      <c r="P53" s="69"/>
      <c r="Q53" s="69"/>
    </row>
    <row r="54" spans="2:17" ht="12.75" thickBo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 t="s">
        <v>1</v>
      </c>
      <c r="P54" s="71"/>
      <c r="Q54" s="72"/>
    </row>
    <row r="55" spans="1:18" ht="10.5" customHeight="1" thickTop="1">
      <c r="A55" s="7" t="s">
        <v>2</v>
      </c>
      <c r="B55" s="8"/>
      <c r="C55" s="9" t="s">
        <v>3</v>
      </c>
      <c r="D55" s="10"/>
      <c r="E55" s="10"/>
      <c r="F55" s="8"/>
      <c r="G55" s="9" t="s">
        <v>4</v>
      </c>
      <c r="H55" s="10"/>
      <c r="I55" s="10"/>
      <c r="J55" s="8"/>
      <c r="K55" s="9" t="s">
        <v>5</v>
      </c>
      <c r="L55" s="10"/>
      <c r="M55" s="10"/>
      <c r="N55" s="8"/>
      <c r="O55" s="9" t="s">
        <v>6</v>
      </c>
      <c r="P55" s="11"/>
      <c r="Q55" s="11"/>
      <c r="R55" s="12"/>
    </row>
    <row r="56" spans="1:18" ht="10.5" customHeight="1">
      <c r="A56" s="13"/>
      <c r="B56" s="14"/>
      <c r="C56" s="15"/>
      <c r="D56" s="16"/>
      <c r="E56" s="16"/>
      <c r="F56" s="17"/>
      <c r="G56" s="15"/>
      <c r="H56" s="16"/>
      <c r="I56" s="16"/>
      <c r="J56" s="17"/>
      <c r="K56" s="15"/>
      <c r="L56" s="16"/>
      <c r="M56" s="16"/>
      <c r="N56" s="17"/>
      <c r="O56" s="18"/>
      <c r="P56" s="19"/>
      <c r="Q56" s="19"/>
      <c r="R56" s="12"/>
    </row>
    <row r="57" spans="1:18" ht="10.5" customHeight="1">
      <c r="A57" s="13"/>
      <c r="B57" s="14"/>
      <c r="C57" s="20" t="s">
        <v>7</v>
      </c>
      <c r="D57" s="20" t="s">
        <v>8</v>
      </c>
      <c r="E57" s="20" t="s">
        <v>9</v>
      </c>
      <c r="F57" s="20" t="s">
        <v>10</v>
      </c>
      <c r="G57" s="20" t="s">
        <v>7</v>
      </c>
      <c r="H57" s="20" t="s">
        <v>8</v>
      </c>
      <c r="I57" s="21" t="s">
        <v>9</v>
      </c>
      <c r="J57" s="20" t="s">
        <v>10</v>
      </c>
      <c r="K57" s="20" t="s">
        <v>7</v>
      </c>
      <c r="L57" s="20" t="s">
        <v>8</v>
      </c>
      <c r="M57" s="20" t="s">
        <v>9</v>
      </c>
      <c r="N57" s="20" t="s">
        <v>10</v>
      </c>
      <c r="O57" s="20" t="s">
        <v>8</v>
      </c>
      <c r="P57" s="20" t="s">
        <v>9</v>
      </c>
      <c r="Q57" s="21" t="s">
        <v>10</v>
      </c>
      <c r="R57" s="12"/>
    </row>
    <row r="58" spans="1:18" ht="10.5" customHeight="1">
      <c r="A58" s="16"/>
      <c r="B58" s="17"/>
      <c r="C58" s="22"/>
      <c r="D58" s="23"/>
      <c r="E58" s="23"/>
      <c r="F58" s="23"/>
      <c r="G58" s="22"/>
      <c r="H58" s="23"/>
      <c r="I58" s="18"/>
      <c r="J58" s="23"/>
      <c r="K58" s="22"/>
      <c r="L58" s="23"/>
      <c r="M58" s="23"/>
      <c r="N58" s="23"/>
      <c r="O58" s="23"/>
      <c r="P58" s="23"/>
      <c r="Q58" s="18"/>
      <c r="R58" s="12"/>
    </row>
    <row r="59" spans="1:18" ht="18" customHeight="1">
      <c r="A59" s="73" t="s">
        <v>46</v>
      </c>
      <c r="B59" s="74"/>
      <c r="C59" s="75">
        <f t="shared" si="21"/>
        <v>53901</v>
      </c>
      <c r="D59" s="48">
        <f aca="true" t="shared" si="22" ref="D59:E106">SUM(H59+L59)</f>
        <v>16705</v>
      </c>
      <c r="E59" s="48">
        <v>29477</v>
      </c>
      <c r="F59" s="48">
        <f aca="true" t="shared" si="23" ref="F59:F106">SUM(J59+N59)</f>
        <v>7719</v>
      </c>
      <c r="G59" s="47">
        <f aca="true" t="shared" si="24" ref="G59:M59">SUM(G60:G67)</f>
        <v>25496</v>
      </c>
      <c r="H59" s="48">
        <f t="shared" si="24"/>
        <v>8531</v>
      </c>
      <c r="I59" s="48">
        <f t="shared" si="24"/>
        <v>13517</v>
      </c>
      <c r="J59" s="48">
        <f t="shared" si="24"/>
        <v>3448</v>
      </c>
      <c r="K59" s="47">
        <f t="shared" si="24"/>
        <v>28405</v>
      </c>
      <c r="L59" s="48">
        <f t="shared" si="24"/>
        <v>8174</v>
      </c>
      <c r="M59" s="48">
        <f t="shared" si="24"/>
        <v>15960</v>
      </c>
      <c r="N59" s="48">
        <f>SUM(N60:N67)</f>
        <v>4271</v>
      </c>
      <c r="O59" s="76">
        <f aca="true" t="shared" si="25" ref="O59:O102">SUM(D59/C59)*100</f>
        <v>30.992003858926548</v>
      </c>
      <c r="P59" s="76">
        <f aca="true" t="shared" si="26" ref="P59:P102">SUM(E59/C59)*100</f>
        <v>54.68729708168679</v>
      </c>
      <c r="Q59" s="76">
        <f aca="true" t="shared" si="27" ref="Q59:Q102">SUM(F59/C59)*100</f>
        <v>14.320699059386655</v>
      </c>
      <c r="R59" s="12"/>
    </row>
    <row r="60" spans="1:17" ht="18" customHeight="1">
      <c r="A60" s="52"/>
      <c r="B60" s="53" t="s">
        <v>47</v>
      </c>
      <c r="C60" s="75">
        <f t="shared" si="21"/>
        <v>5006</v>
      </c>
      <c r="D60" s="48">
        <f t="shared" si="22"/>
        <v>1546</v>
      </c>
      <c r="E60" s="48">
        <f t="shared" si="22"/>
        <v>2721</v>
      </c>
      <c r="F60" s="48">
        <f t="shared" si="23"/>
        <v>739</v>
      </c>
      <c r="G60" s="47">
        <f>SUM(H60:J60)</f>
        <v>2230</v>
      </c>
      <c r="H60" s="48">
        <v>793</v>
      </c>
      <c r="I60" s="48">
        <v>1154</v>
      </c>
      <c r="J60" s="48">
        <v>283</v>
      </c>
      <c r="K60" s="47">
        <f aca="true" t="shared" si="28" ref="K60:K67">SUM(L60:N60)</f>
        <v>2776</v>
      </c>
      <c r="L60" s="48">
        <v>753</v>
      </c>
      <c r="M60" s="48">
        <v>1567</v>
      </c>
      <c r="N60" s="48">
        <v>456</v>
      </c>
      <c r="O60" s="76">
        <f t="shared" si="25"/>
        <v>30.882940471434278</v>
      </c>
      <c r="P60" s="76">
        <v>54.3</v>
      </c>
      <c r="Q60" s="76">
        <f t="shared" si="27"/>
        <v>14.762285257690772</v>
      </c>
    </row>
    <row r="61" spans="1:17" ht="18" customHeight="1">
      <c r="A61" s="52"/>
      <c r="B61" s="53" t="s">
        <v>48</v>
      </c>
      <c r="C61" s="75">
        <f t="shared" si="21"/>
        <v>7388</v>
      </c>
      <c r="D61" s="48">
        <f t="shared" si="22"/>
        <v>1863</v>
      </c>
      <c r="E61" s="48">
        <f t="shared" si="22"/>
        <v>4415</v>
      </c>
      <c r="F61" s="48">
        <f t="shared" si="23"/>
        <v>1110</v>
      </c>
      <c r="G61" s="47">
        <f aca="true" t="shared" si="29" ref="G61:G67">SUM(H61:J61)</f>
        <v>3544</v>
      </c>
      <c r="H61" s="48">
        <v>953</v>
      </c>
      <c r="I61" s="48">
        <v>2061</v>
      </c>
      <c r="J61" s="48">
        <v>530</v>
      </c>
      <c r="K61" s="47">
        <f t="shared" si="28"/>
        <v>3844</v>
      </c>
      <c r="L61" s="48">
        <v>910</v>
      </c>
      <c r="M61" s="48">
        <v>2354</v>
      </c>
      <c r="N61" s="48">
        <v>580</v>
      </c>
      <c r="O61" s="76">
        <f t="shared" si="25"/>
        <v>25.216567406605307</v>
      </c>
      <c r="P61" s="76">
        <f t="shared" si="26"/>
        <v>59.7590687601516</v>
      </c>
      <c r="Q61" s="76">
        <f t="shared" si="27"/>
        <v>15.024363833243095</v>
      </c>
    </row>
    <row r="62" spans="1:17" ht="18" customHeight="1">
      <c r="A62" s="52"/>
      <c r="B62" s="53" t="s">
        <v>49</v>
      </c>
      <c r="C62" s="75">
        <f t="shared" si="21"/>
        <v>3755</v>
      </c>
      <c r="D62" s="48">
        <f t="shared" si="22"/>
        <v>1177</v>
      </c>
      <c r="E62" s="48">
        <f t="shared" si="22"/>
        <v>2026</v>
      </c>
      <c r="F62" s="48">
        <f t="shared" si="23"/>
        <v>552</v>
      </c>
      <c r="G62" s="47">
        <f t="shared" si="29"/>
        <v>1824</v>
      </c>
      <c r="H62" s="48">
        <v>612</v>
      </c>
      <c r="I62" s="48">
        <v>948</v>
      </c>
      <c r="J62" s="48">
        <v>264</v>
      </c>
      <c r="K62" s="47">
        <f t="shared" si="28"/>
        <v>1931</v>
      </c>
      <c r="L62" s="48">
        <v>565</v>
      </c>
      <c r="M62" s="48">
        <v>1078</v>
      </c>
      <c r="N62" s="48">
        <v>288</v>
      </c>
      <c r="O62" s="76">
        <f t="shared" si="25"/>
        <v>31.344873501997338</v>
      </c>
      <c r="P62" s="76">
        <f t="shared" si="26"/>
        <v>53.95472703062584</v>
      </c>
      <c r="Q62" s="76">
        <f t="shared" si="27"/>
        <v>14.700399467376831</v>
      </c>
    </row>
    <row r="63" spans="1:17" ht="18" customHeight="1">
      <c r="A63" s="52"/>
      <c r="B63" s="53" t="s">
        <v>50</v>
      </c>
      <c r="C63" s="75">
        <f t="shared" si="21"/>
        <v>8089</v>
      </c>
      <c r="D63" s="48">
        <f t="shared" si="22"/>
        <v>2464</v>
      </c>
      <c r="E63" s="48">
        <f t="shared" si="22"/>
        <v>4605</v>
      </c>
      <c r="F63" s="48">
        <f t="shared" si="23"/>
        <v>1020</v>
      </c>
      <c r="G63" s="47">
        <f t="shared" si="29"/>
        <v>4056</v>
      </c>
      <c r="H63" s="48">
        <v>1255</v>
      </c>
      <c r="I63" s="48">
        <v>2298</v>
      </c>
      <c r="J63" s="48">
        <v>503</v>
      </c>
      <c r="K63" s="47">
        <f t="shared" si="28"/>
        <v>4033</v>
      </c>
      <c r="L63" s="48">
        <v>1209</v>
      </c>
      <c r="M63" s="48">
        <v>2307</v>
      </c>
      <c r="N63" s="48">
        <v>517</v>
      </c>
      <c r="O63" s="76">
        <f t="shared" si="25"/>
        <v>30.461120039559898</v>
      </c>
      <c r="P63" s="76">
        <f t="shared" si="26"/>
        <v>56.92916306094696</v>
      </c>
      <c r="Q63" s="76">
        <f t="shared" si="27"/>
        <v>12.60971689949314</v>
      </c>
    </row>
    <row r="64" spans="1:17" ht="18" customHeight="1">
      <c r="A64" s="52"/>
      <c r="B64" s="53" t="s">
        <v>51</v>
      </c>
      <c r="C64" s="75">
        <f t="shared" si="21"/>
        <v>4412</v>
      </c>
      <c r="D64" s="48">
        <f t="shared" si="22"/>
        <v>1203</v>
      </c>
      <c r="E64" s="48">
        <f t="shared" si="22"/>
        <v>2558</v>
      </c>
      <c r="F64" s="48">
        <f t="shared" si="23"/>
        <v>651</v>
      </c>
      <c r="G64" s="47">
        <f t="shared" si="29"/>
        <v>2149</v>
      </c>
      <c r="H64" s="48">
        <v>620</v>
      </c>
      <c r="I64" s="48">
        <v>1210</v>
      </c>
      <c r="J64" s="48">
        <v>319</v>
      </c>
      <c r="K64" s="47">
        <f t="shared" si="28"/>
        <v>2263</v>
      </c>
      <c r="L64" s="48">
        <v>583</v>
      </c>
      <c r="M64" s="48">
        <v>1348</v>
      </c>
      <c r="N64" s="48">
        <v>332</v>
      </c>
      <c r="O64" s="76">
        <f t="shared" si="25"/>
        <v>27.266545784224842</v>
      </c>
      <c r="P64" s="76">
        <f t="shared" si="26"/>
        <v>57.97824116047144</v>
      </c>
      <c r="Q64" s="76">
        <v>14.7</v>
      </c>
    </row>
    <row r="65" spans="1:17" ht="18" customHeight="1">
      <c r="A65" s="52"/>
      <c r="B65" s="53" t="s">
        <v>52</v>
      </c>
      <c r="C65" s="75">
        <f t="shared" si="21"/>
        <v>7023</v>
      </c>
      <c r="D65" s="48">
        <f t="shared" si="22"/>
        <v>2292</v>
      </c>
      <c r="E65" s="48">
        <f t="shared" si="22"/>
        <v>3710</v>
      </c>
      <c r="F65" s="48">
        <f t="shared" si="23"/>
        <v>1021</v>
      </c>
      <c r="G65" s="47">
        <f t="shared" si="29"/>
        <v>3340</v>
      </c>
      <c r="H65" s="48">
        <v>1181</v>
      </c>
      <c r="I65" s="48">
        <v>1733</v>
      </c>
      <c r="J65" s="48">
        <v>426</v>
      </c>
      <c r="K65" s="47">
        <f t="shared" si="28"/>
        <v>3683</v>
      </c>
      <c r="L65" s="48">
        <v>1111</v>
      </c>
      <c r="M65" s="48">
        <v>1977</v>
      </c>
      <c r="N65" s="48">
        <v>595</v>
      </c>
      <c r="O65" s="76">
        <f t="shared" si="25"/>
        <v>32.63562580093977</v>
      </c>
      <c r="P65" s="76">
        <f t="shared" si="26"/>
        <v>52.82642745265556</v>
      </c>
      <c r="Q65" s="76">
        <v>14.6</v>
      </c>
    </row>
    <row r="66" spans="1:17" ht="18" customHeight="1">
      <c r="A66" s="52"/>
      <c r="B66" s="53" t="s">
        <v>53</v>
      </c>
      <c r="C66" s="75">
        <f t="shared" si="21"/>
        <v>3786</v>
      </c>
      <c r="D66" s="48">
        <f t="shared" si="22"/>
        <v>1320</v>
      </c>
      <c r="E66" s="48">
        <f t="shared" si="22"/>
        <v>1896</v>
      </c>
      <c r="F66" s="48">
        <f t="shared" si="23"/>
        <v>570</v>
      </c>
      <c r="G66" s="47">
        <f t="shared" si="29"/>
        <v>1723</v>
      </c>
      <c r="H66" s="48">
        <v>660</v>
      </c>
      <c r="I66" s="48">
        <v>835</v>
      </c>
      <c r="J66" s="48">
        <v>228</v>
      </c>
      <c r="K66" s="47">
        <f t="shared" si="28"/>
        <v>2063</v>
      </c>
      <c r="L66" s="48">
        <v>660</v>
      </c>
      <c r="M66" s="48">
        <v>1061</v>
      </c>
      <c r="N66" s="48">
        <v>342</v>
      </c>
      <c r="O66" s="76">
        <f t="shared" si="25"/>
        <v>34.86529318541997</v>
      </c>
      <c r="P66" s="76">
        <f t="shared" si="26"/>
        <v>50.079239302694134</v>
      </c>
      <c r="Q66" s="76">
        <v>15</v>
      </c>
    </row>
    <row r="67" spans="1:17" ht="18" customHeight="1">
      <c r="A67" s="52"/>
      <c r="B67" s="53" t="s">
        <v>54</v>
      </c>
      <c r="C67" s="75">
        <f t="shared" si="21"/>
        <v>14442</v>
      </c>
      <c r="D67" s="48">
        <f t="shared" si="22"/>
        <v>4840</v>
      </c>
      <c r="E67" s="48">
        <f t="shared" si="22"/>
        <v>7546</v>
      </c>
      <c r="F67" s="48">
        <f t="shared" si="23"/>
        <v>2056</v>
      </c>
      <c r="G67" s="47">
        <f t="shared" si="29"/>
        <v>6630</v>
      </c>
      <c r="H67" s="48">
        <v>2457</v>
      </c>
      <c r="I67" s="48">
        <v>3278</v>
      </c>
      <c r="J67" s="48">
        <v>895</v>
      </c>
      <c r="K67" s="47">
        <f t="shared" si="28"/>
        <v>7812</v>
      </c>
      <c r="L67" s="48">
        <v>2383</v>
      </c>
      <c r="M67" s="48">
        <v>4268</v>
      </c>
      <c r="N67" s="48">
        <v>1161</v>
      </c>
      <c r="O67" s="76">
        <f t="shared" si="25"/>
        <v>33.5133638000277</v>
      </c>
      <c r="P67" s="76">
        <f t="shared" si="26"/>
        <v>52.25038083367954</v>
      </c>
      <c r="Q67" s="76">
        <f t="shared" si="27"/>
        <v>14.236255366292758</v>
      </c>
    </row>
    <row r="68" spans="1:17" ht="15" customHeight="1">
      <c r="A68" s="52"/>
      <c r="B68" s="53"/>
      <c r="C68" s="75"/>
      <c r="D68" s="48"/>
      <c r="E68" s="48"/>
      <c r="F68" s="48"/>
      <c r="G68" s="47"/>
      <c r="H68" s="48"/>
      <c r="I68" s="48"/>
      <c r="J68" s="48"/>
      <c r="K68" s="47"/>
      <c r="L68" s="48"/>
      <c r="M68" s="48"/>
      <c r="N68" s="48"/>
      <c r="O68" s="76"/>
      <c r="P68" s="76"/>
      <c r="Q68" s="76"/>
    </row>
    <row r="69" spans="1:17" ht="18" customHeight="1">
      <c r="A69" s="50" t="s">
        <v>55</v>
      </c>
      <c r="B69" s="51"/>
      <c r="C69" s="75">
        <f t="shared" si="21"/>
        <v>79893</v>
      </c>
      <c r="D69" s="48">
        <f t="shared" si="22"/>
        <v>23617</v>
      </c>
      <c r="E69" s="48">
        <f t="shared" si="22"/>
        <v>45402</v>
      </c>
      <c r="F69" s="48">
        <f t="shared" si="23"/>
        <v>10874</v>
      </c>
      <c r="G69" s="47">
        <f>SUM(G70:G77)</f>
        <v>38177</v>
      </c>
      <c r="H69" s="48">
        <f aca="true" t="shared" si="30" ref="H69:N69">SUM(H70:H77)</f>
        <v>11949</v>
      </c>
      <c r="I69" s="48">
        <f t="shared" si="30"/>
        <v>21040</v>
      </c>
      <c r="J69" s="48">
        <f t="shared" si="30"/>
        <v>5188</v>
      </c>
      <c r="K69" s="47">
        <f t="shared" si="30"/>
        <v>41716</v>
      </c>
      <c r="L69" s="48">
        <f t="shared" si="30"/>
        <v>11668</v>
      </c>
      <c r="M69" s="48">
        <f t="shared" si="30"/>
        <v>24362</v>
      </c>
      <c r="N69" s="48">
        <f t="shared" si="30"/>
        <v>5686</v>
      </c>
      <c r="O69" s="76">
        <f t="shared" si="25"/>
        <v>29.560787553352608</v>
      </c>
      <c r="P69" s="76">
        <f t="shared" si="26"/>
        <v>56.828508129623366</v>
      </c>
      <c r="Q69" s="76">
        <f t="shared" si="27"/>
        <v>13.61070431702402</v>
      </c>
    </row>
    <row r="70" spans="1:17" ht="18" customHeight="1">
      <c r="A70" s="52"/>
      <c r="B70" s="53" t="s">
        <v>56</v>
      </c>
      <c r="C70" s="75">
        <f>SUM(D70:F70)</f>
        <v>13950</v>
      </c>
      <c r="D70" s="48">
        <f t="shared" si="22"/>
        <v>4281</v>
      </c>
      <c r="E70" s="48">
        <f t="shared" si="22"/>
        <v>7783</v>
      </c>
      <c r="F70" s="48">
        <f t="shared" si="23"/>
        <v>1886</v>
      </c>
      <c r="G70" s="47">
        <f aca="true" t="shared" si="31" ref="G70:G77">SUM(H70:J70)</f>
        <v>6669</v>
      </c>
      <c r="H70" s="48">
        <v>2178</v>
      </c>
      <c r="I70" s="48">
        <v>3577</v>
      </c>
      <c r="J70" s="48">
        <v>914</v>
      </c>
      <c r="K70" s="47">
        <f aca="true" t="shared" si="32" ref="K70:K77">SUM(L70:N70)</f>
        <v>7281</v>
      </c>
      <c r="L70" s="48">
        <v>2103</v>
      </c>
      <c r="M70" s="48">
        <v>4206</v>
      </c>
      <c r="N70" s="48">
        <v>972</v>
      </c>
      <c r="O70" s="76">
        <f t="shared" si="25"/>
        <v>30.688172043010752</v>
      </c>
      <c r="P70" s="76">
        <f t="shared" si="26"/>
        <v>55.7921146953405</v>
      </c>
      <c r="Q70" s="76">
        <f t="shared" si="27"/>
        <v>13.519713261648745</v>
      </c>
    </row>
    <row r="71" spans="1:17" ht="18" customHeight="1">
      <c r="A71" s="52"/>
      <c r="B71" s="53" t="s">
        <v>57</v>
      </c>
      <c r="C71" s="75">
        <f t="shared" si="21"/>
        <v>20753</v>
      </c>
      <c r="D71" s="48">
        <f t="shared" si="22"/>
        <v>5958</v>
      </c>
      <c r="E71" s="48">
        <f t="shared" si="22"/>
        <v>12276</v>
      </c>
      <c r="F71" s="48">
        <f t="shared" si="23"/>
        <v>2519</v>
      </c>
      <c r="G71" s="47">
        <f t="shared" si="31"/>
        <v>9920</v>
      </c>
      <c r="H71" s="48">
        <v>2995</v>
      </c>
      <c r="I71" s="48">
        <v>5749</v>
      </c>
      <c r="J71" s="48">
        <v>1176</v>
      </c>
      <c r="K71" s="47">
        <f t="shared" si="32"/>
        <v>10833</v>
      </c>
      <c r="L71" s="48">
        <v>2963</v>
      </c>
      <c r="M71" s="48">
        <v>6527</v>
      </c>
      <c r="N71" s="48">
        <v>1343</v>
      </c>
      <c r="O71" s="76">
        <f t="shared" si="25"/>
        <v>28.709102298462874</v>
      </c>
      <c r="P71" s="76">
        <f t="shared" si="26"/>
        <v>59.15289355755794</v>
      </c>
      <c r="Q71" s="76">
        <f t="shared" si="27"/>
        <v>12.138004143979183</v>
      </c>
    </row>
    <row r="72" spans="1:17" ht="18" customHeight="1">
      <c r="A72" s="52"/>
      <c r="B72" s="53" t="s">
        <v>58</v>
      </c>
      <c r="C72" s="75">
        <f t="shared" si="21"/>
        <v>4877</v>
      </c>
      <c r="D72" s="48">
        <f t="shared" si="22"/>
        <v>1446</v>
      </c>
      <c r="E72" s="48">
        <f t="shared" si="22"/>
        <v>2737</v>
      </c>
      <c r="F72" s="48">
        <f t="shared" si="23"/>
        <v>694</v>
      </c>
      <c r="G72" s="47">
        <f t="shared" si="31"/>
        <v>2359</v>
      </c>
      <c r="H72" s="48">
        <v>748</v>
      </c>
      <c r="I72" s="48">
        <v>1293</v>
      </c>
      <c r="J72" s="48">
        <v>318</v>
      </c>
      <c r="K72" s="47">
        <f t="shared" si="32"/>
        <v>2518</v>
      </c>
      <c r="L72" s="48">
        <v>698</v>
      </c>
      <c r="M72" s="48">
        <v>1444</v>
      </c>
      <c r="N72" s="48">
        <v>376</v>
      </c>
      <c r="O72" s="76">
        <v>29.7</v>
      </c>
      <c r="P72" s="76">
        <f t="shared" si="26"/>
        <v>56.12056592167316</v>
      </c>
      <c r="Q72" s="76">
        <f t="shared" si="27"/>
        <v>14.230059462784498</v>
      </c>
    </row>
    <row r="73" spans="1:17" ht="18" customHeight="1">
      <c r="A73" s="52"/>
      <c r="B73" s="53" t="s">
        <v>59</v>
      </c>
      <c r="C73" s="75">
        <f t="shared" si="21"/>
        <v>12881</v>
      </c>
      <c r="D73" s="48">
        <f t="shared" si="22"/>
        <v>3758</v>
      </c>
      <c r="E73" s="48">
        <f t="shared" si="22"/>
        <v>7259</v>
      </c>
      <c r="F73" s="48">
        <f t="shared" si="23"/>
        <v>1864</v>
      </c>
      <c r="G73" s="47">
        <f t="shared" si="31"/>
        <v>6211</v>
      </c>
      <c r="H73" s="48">
        <v>1896</v>
      </c>
      <c r="I73" s="48">
        <v>3386</v>
      </c>
      <c r="J73" s="48">
        <v>929</v>
      </c>
      <c r="K73" s="47">
        <f t="shared" si="32"/>
        <v>6670</v>
      </c>
      <c r="L73" s="48">
        <v>1862</v>
      </c>
      <c r="M73" s="48">
        <v>3873</v>
      </c>
      <c r="N73" s="48">
        <v>935</v>
      </c>
      <c r="O73" s="76">
        <f t="shared" si="25"/>
        <v>29.174753512926017</v>
      </c>
      <c r="P73" s="76">
        <v>56.3</v>
      </c>
      <c r="Q73" s="76">
        <f t="shared" si="27"/>
        <v>14.47092617032839</v>
      </c>
    </row>
    <row r="74" spans="1:17" ht="18" customHeight="1">
      <c r="A74" s="52"/>
      <c r="B74" s="53" t="s">
        <v>60</v>
      </c>
      <c r="C74" s="75">
        <f t="shared" si="21"/>
        <v>6601</v>
      </c>
      <c r="D74" s="48">
        <f t="shared" si="22"/>
        <v>1948</v>
      </c>
      <c r="E74" s="48">
        <f t="shared" si="22"/>
        <v>3645</v>
      </c>
      <c r="F74" s="48">
        <f t="shared" si="23"/>
        <v>1008</v>
      </c>
      <c r="G74" s="47">
        <f t="shared" si="31"/>
        <v>3165</v>
      </c>
      <c r="H74" s="48">
        <v>1009</v>
      </c>
      <c r="I74" s="48">
        <v>1673</v>
      </c>
      <c r="J74" s="48">
        <v>483</v>
      </c>
      <c r="K74" s="47">
        <f t="shared" si="32"/>
        <v>3436</v>
      </c>
      <c r="L74" s="48">
        <v>939</v>
      </c>
      <c r="M74" s="48">
        <v>1972</v>
      </c>
      <c r="N74" s="48">
        <v>525</v>
      </c>
      <c r="O74" s="76">
        <f t="shared" si="25"/>
        <v>29.510680199969702</v>
      </c>
      <c r="P74" s="76">
        <f t="shared" si="26"/>
        <v>55.218906226329345</v>
      </c>
      <c r="Q74" s="76">
        <f t="shared" si="27"/>
        <v>15.270413573700955</v>
      </c>
    </row>
    <row r="75" spans="1:17" ht="18" customHeight="1">
      <c r="A75" s="52"/>
      <c r="B75" s="53" t="s">
        <v>61</v>
      </c>
      <c r="C75" s="75">
        <f t="shared" si="21"/>
        <v>10620</v>
      </c>
      <c r="D75" s="48">
        <f t="shared" si="22"/>
        <v>3300</v>
      </c>
      <c r="E75" s="48">
        <f t="shared" si="22"/>
        <v>5838</v>
      </c>
      <c r="F75" s="48">
        <f t="shared" si="23"/>
        <v>1482</v>
      </c>
      <c r="G75" s="47">
        <f t="shared" si="31"/>
        <v>5053</v>
      </c>
      <c r="H75" s="48">
        <v>1633</v>
      </c>
      <c r="I75" s="48">
        <v>2721</v>
      </c>
      <c r="J75" s="48">
        <v>699</v>
      </c>
      <c r="K75" s="47">
        <f t="shared" si="32"/>
        <v>5567</v>
      </c>
      <c r="L75" s="48">
        <v>1667</v>
      </c>
      <c r="M75" s="48">
        <v>3117</v>
      </c>
      <c r="N75" s="48">
        <v>783</v>
      </c>
      <c r="O75" s="76">
        <f t="shared" si="25"/>
        <v>31.07344632768362</v>
      </c>
      <c r="P75" s="76">
        <f t="shared" si="26"/>
        <v>54.971751412429384</v>
      </c>
      <c r="Q75" s="76">
        <v>13.9</v>
      </c>
    </row>
    <row r="76" spans="1:17" ht="18" customHeight="1">
      <c r="A76" s="52"/>
      <c r="B76" s="53" t="s">
        <v>62</v>
      </c>
      <c r="C76" s="75">
        <f t="shared" si="21"/>
        <v>3733</v>
      </c>
      <c r="D76" s="48">
        <f t="shared" si="22"/>
        <v>1078</v>
      </c>
      <c r="E76" s="48">
        <f t="shared" si="22"/>
        <v>2095</v>
      </c>
      <c r="F76" s="48">
        <f t="shared" si="23"/>
        <v>560</v>
      </c>
      <c r="G76" s="47">
        <f t="shared" si="31"/>
        <v>1731</v>
      </c>
      <c r="H76" s="48">
        <v>531</v>
      </c>
      <c r="I76" s="48">
        <v>944</v>
      </c>
      <c r="J76" s="48">
        <v>256</v>
      </c>
      <c r="K76" s="47">
        <f t="shared" si="32"/>
        <v>2002</v>
      </c>
      <c r="L76" s="48">
        <v>547</v>
      </c>
      <c r="M76" s="48">
        <v>1151</v>
      </c>
      <c r="N76" s="48">
        <v>304</v>
      </c>
      <c r="O76" s="76">
        <f t="shared" si="25"/>
        <v>28.877578355210286</v>
      </c>
      <c r="P76" s="76">
        <f t="shared" si="26"/>
        <v>56.121082239485666</v>
      </c>
      <c r="Q76" s="76">
        <f t="shared" si="27"/>
        <v>15.001339405304046</v>
      </c>
    </row>
    <row r="77" spans="1:17" ht="18" customHeight="1">
      <c r="A77" s="52"/>
      <c r="B77" s="53" t="s">
        <v>63</v>
      </c>
      <c r="C77" s="75">
        <f t="shared" si="21"/>
        <v>6478</v>
      </c>
      <c r="D77" s="48">
        <f t="shared" si="22"/>
        <v>1848</v>
      </c>
      <c r="E77" s="48">
        <f t="shared" si="22"/>
        <v>3769</v>
      </c>
      <c r="F77" s="48">
        <f t="shared" si="23"/>
        <v>861</v>
      </c>
      <c r="G77" s="47">
        <f t="shared" si="31"/>
        <v>3069</v>
      </c>
      <c r="H77" s="48">
        <v>959</v>
      </c>
      <c r="I77" s="48">
        <v>1697</v>
      </c>
      <c r="J77" s="48">
        <v>413</v>
      </c>
      <c r="K77" s="47">
        <f t="shared" si="32"/>
        <v>3409</v>
      </c>
      <c r="L77" s="48">
        <v>889</v>
      </c>
      <c r="M77" s="48">
        <v>2072</v>
      </c>
      <c r="N77" s="48">
        <v>448</v>
      </c>
      <c r="O77" s="76">
        <f t="shared" si="25"/>
        <v>28.527323247916026</v>
      </c>
      <c r="P77" s="76">
        <f t="shared" si="26"/>
        <v>58.18153751157765</v>
      </c>
      <c r="Q77" s="76">
        <f t="shared" si="27"/>
        <v>13.291139240506327</v>
      </c>
    </row>
    <row r="78" spans="1:17" ht="15" customHeight="1">
      <c r="A78" s="52"/>
      <c r="B78" s="53"/>
      <c r="C78" s="75"/>
      <c r="D78" s="48"/>
      <c r="E78" s="48"/>
      <c r="F78" s="48"/>
      <c r="G78" s="47"/>
      <c r="H78" s="48"/>
      <c r="I78" s="48"/>
      <c r="J78" s="48"/>
      <c r="K78" s="47"/>
      <c r="L78" s="48"/>
      <c r="M78" s="48"/>
      <c r="N78" s="48"/>
      <c r="O78" s="76"/>
      <c r="P78" s="76"/>
      <c r="Q78" s="76"/>
    </row>
    <row r="79" spans="1:17" ht="18" customHeight="1">
      <c r="A79" s="50" t="s">
        <v>64</v>
      </c>
      <c r="B79" s="51"/>
      <c r="C79" s="75">
        <f>SUM(C80:C82)</f>
        <v>18442</v>
      </c>
      <c r="D79" s="48">
        <f t="shared" si="22"/>
        <v>6269</v>
      </c>
      <c r="E79" s="48">
        <f t="shared" si="22"/>
        <v>9805</v>
      </c>
      <c r="F79" s="48">
        <f t="shared" si="23"/>
        <v>2368</v>
      </c>
      <c r="G79" s="47">
        <f aca="true" t="shared" si="33" ref="G79:N79">SUM(G80:G82)</f>
        <v>8848</v>
      </c>
      <c r="H79" s="48">
        <f t="shared" si="33"/>
        <v>3200</v>
      </c>
      <c r="I79" s="48">
        <f t="shared" si="33"/>
        <v>4493</v>
      </c>
      <c r="J79" s="48">
        <f t="shared" si="33"/>
        <v>1155</v>
      </c>
      <c r="K79" s="47">
        <f t="shared" si="33"/>
        <v>9594</v>
      </c>
      <c r="L79" s="48">
        <f t="shared" si="33"/>
        <v>3069</v>
      </c>
      <c r="M79" s="48">
        <f t="shared" si="33"/>
        <v>5312</v>
      </c>
      <c r="N79" s="48">
        <f t="shared" si="33"/>
        <v>1213</v>
      </c>
      <c r="O79" s="76">
        <f t="shared" si="25"/>
        <v>33.99305932111485</v>
      </c>
      <c r="P79" s="76">
        <f t="shared" si="26"/>
        <v>53.16668474135127</v>
      </c>
      <c r="Q79" s="76">
        <f t="shared" si="27"/>
        <v>12.84025593753389</v>
      </c>
    </row>
    <row r="80" spans="1:17" ht="18" customHeight="1">
      <c r="A80" s="52"/>
      <c r="B80" s="53" t="s">
        <v>65</v>
      </c>
      <c r="C80" s="75">
        <f t="shared" si="21"/>
        <v>5932</v>
      </c>
      <c r="D80" s="48">
        <f t="shared" si="22"/>
        <v>2021</v>
      </c>
      <c r="E80" s="48">
        <f t="shared" si="22"/>
        <v>3226</v>
      </c>
      <c r="F80" s="48">
        <f t="shared" si="23"/>
        <v>685</v>
      </c>
      <c r="G80" s="47">
        <f>SUM(H80:J80)</f>
        <v>2873</v>
      </c>
      <c r="H80" s="48">
        <v>1053</v>
      </c>
      <c r="I80" s="48">
        <v>1488</v>
      </c>
      <c r="J80" s="48">
        <v>332</v>
      </c>
      <c r="K80" s="47">
        <f>SUM(L80:N80)</f>
        <v>3059</v>
      </c>
      <c r="L80" s="48">
        <v>968</v>
      </c>
      <c r="M80" s="48">
        <v>1738</v>
      </c>
      <c r="N80" s="48">
        <v>353</v>
      </c>
      <c r="O80" s="76">
        <f t="shared" si="25"/>
        <v>34.06945380984491</v>
      </c>
      <c r="P80" s="76">
        <f t="shared" si="26"/>
        <v>54.38300741739717</v>
      </c>
      <c r="Q80" s="76">
        <f t="shared" si="27"/>
        <v>11.547538772757923</v>
      </c>
    </row>
    <row r="81" spans="1:17" ht="18" customHeight="1">
      <c r="A81" s="52"/>
      <c r="B81" s="53" t="s">
        <v>66</v>
      </c>
      <c r="C81" s="75">
        <f t="shared" si="21"/>
        <v>7504</v>
      </c>
      <c r="D81" s="48">
        <f t="shared" si="22"/>
        <v>2505</v>
      </c>
      <c r="E81" s="48">
        <f t="shared" si="22"/>
        <v>4010</v>
      </c>
      <c r="F81" s="48">
        <f t="shared" si="23"/>
        <v>989</v>
      </c>
      <c r="G81" s="47">
        <f>SUM(H81:J81)</f>
        <v>3597</v>
      </c>
      <c r="H81" s="48">
        <v>1273</v>
      </c>
      <c r="I81" s="48">
        <v>1831</v>
      </c>
      <c r="J81" s="48">
        <v>493</v>
      </c>
      <c r="K81" s="47">
        <f>SUM(L81:N81)</f>
        <v>3907</v>
      </c>
      <c r="L81" s="48">
        <v>1232</v>
      </c>
      <c r="M81" s="48">
        <v>2179</v>
      </c>
      <c r="N81" s="48">
        <v>496</v>
      </c>
      <c r="O81" s="76">
        <f t="shared" si="25"/>
        <v>33.38219616204691</v>
      </c>
      <c r="P81" s="76">
        <f t="shared" si="26"/>
        <v>53.43816631130064</v>
      </c>
      <c r="Q81" s="76">
        <f t="shared" si="27"/>
        <v>13.179637526652451</v>
      </c>
    </row>
    <row r="82" spans="1:17" ht="18" customHeight="1">
      <c r="A82" s="52"/>
      <c r="B82" s="53" t="s">
        <v>67</v>
      </c>
      <c r="C82" s="75">
        <f>SUM(D82:F82)</f>
        <v>5006</v>
      </c>
      <c r="D82" s="48">
        <f t="shared" si="22"/>
        <v>1743</v>
      </c>
      <c r="E82" s="48">
        <f t="shared" si="22"/>
        <v>2569</v>
      </c>
      <c r="F82" s="48">
        <f t="shared" si="23"/>
        <v>694</v>
      </c>
      <c r="G82" s="47">
        <f>SUM(H82:J82)</f>
        <v>2378</v>
      </c>
      <c r="H82" s="48">
        <v>874</v>
      </c>
      <c r="I82" s="48">
        <v>1174</v>
      </c>
      <c r="J82" s="48">
        <v>330</v>
      </c>
      <c r="K82" s="47">
        <f>SUM(L82:N82)</f>
        <v>2628</v>
      </c>
      <c r="L82" s="48">
        <v>869</v>
      </c>
      <c r="M82" s="48">
        <v>1395</v>
      </c>
      <c r="N82" s="48">
        <v>364</v>
      </c>
      <c r="O82" s="76">
        <f t="shared" si="25"/>
        <v>34.81821813823412</v>
      </c>
      <c r="P82" s="76">
        <f t="shared" si="26"/>
        <v>51.31841789852177</v>
      </c>
      <c r="Q82" s="76">
        <f t="shared" si="27"/>
        <v>13.863363963244108</v>
      </c>
    </row>
    <row r="83" spans="1:17" ht="15" customHeight="1">
      <c r="A83" s="52"/>
      <c r="B83" s="53"/>
      <c r="C83" s="75"/>
      <c r="D83" s="48"/>
      <c r="E83" s="48"/>
      <c r="F83" s="48"/>
      <c r="G83" s="47"/>
      <c r="H83" s="48"/>
      <c r="I83" s="48"/>
      <c r="J83" s="48"/>
      <c r="K83" s="47"/>
      <c r="L83" s="48"/>
      <c r="M83" s="48"/>
      <c r="N83" s="48"/>
      <c r="O83" s="76"/>
      <c r="P83" s="76"/>
      <c r="Q83" s="76"/>
    </row>
    <row r="84" spans="1:17" ht="18" customHeight="1">
      <c r="A84" s="50" t="s">
        <v>68</v>
      </c>
      <c r="B84" s="51"/>
      <c r="C84" s="75">
        <f>SUM(C85:C86)</f>
        <v>43860</v>
      </c>
      <c r="D84" s="48">
        <f t="shared" si="22"/>
        <v>13403</v>
      </c>
      <c r="E84" s="48">
        <f t="shared" si="22"/>
        <v>25337</v>
      </c>
      <c r="F84" s="48">
        <f t="shared" si="23"/>
        <v>5120</v>
      </c>
      <c r="G84" s="47">
        <f aca="true" t="shared" si="34" ref="G84:N84">SUM(G85:G86)</f>
        <v>21070</v>
      </c>
      <c r="H84" s="48">
        <f t="shared" si="34"/>
        <v>6853</v>
      </c>
      <c r="I84" s="48">
        <f t="shared" si="34"/>
        <v>11740</v>
      </c>
      <c r="J84" s="48">
        <f t="shared" si="34"/>
        <v>2477</v>
      </c>
      <c r="K84" s="47">
        <f t="shared" si="34"/>
        <v>22790</v>
      </c>
      <c r="L84" s="48">
        <f t="shared" si="34"/>
        <v>6550</v>
      </c>
      <c r="M84" s="48">
        <f t="shared" si="34"/>
        <v>13597</v>
      </c>
      <c r="N84" s="48">
        <f t="shared" si="34"/>
        <v>2643</v>
      </c>
      <c r="O84" s="76">
        <v>30.5</v>
      </c>
      <c r="P84" s="76">
        <f t="shared" si="26"/>
        <v>57.76789785681714</v>
      </c>
      <c r="Q84" s="76">
        <f t="shared" si="27"/>
        <v>11.673506611947104</v>
      </c>
    </row>
    <row r="85" spans="1:17" ht="18" customHeight="1">
      <c r="A85" s="52"/>
      <c r="B85" s="53" t="s">
        <v>69</v>
      </c>
      <c r="C85" s="75">
        <f t="shared" si="21"/>
        <v>18295</v>
      </c>
      <c r="D85" s="48">
        <f t="shared" si="22"/>
        <v>5695</v>
      </c>
      <c r="E85" s="48">
        <f t="shared" si="22"/>
        <v>10465</v>
      </c>
      <c r="F85" s="48">
        <f t="shared" si="23"/>
        <v>2135</v>
      </c>
      <c r="G85" s="47">
        <f>SUM(H85:J85)</f>
        <v>8749</v>
      </c>
      <c r="H85" s="48">
        <v>2896</v>
      </c>
      <c r="I85" s="48">
        <v>4824</v>
      </c>
      <c r="J85" s="48">
        <v>1029</v>
      </c>
      <c r="K85" s="47">
        <f>SUM(L85:N85)</f>
        <v>9546</v>
      </c>
      <c r="L85" s="48">
        <v>2799</v>
      </c>
      <c r="M85" s="48">
        <v>5641</v>
      </c>
      <c r="N85" s="48">
        <v>1106</v>
      </c>
      <c r="O85" s="76">
        <f t="shared" si="25"/>
        <v>31.128723694998634</v>
      </c>
      <c r="P85" s="76">
        <f t="shared" si="26"/>
        <v>57.201421153320574</v>
      </c>
      <c r="Q85" s="76">
        <f t="shared" si="27"/>
        <v>11.669855151680787</v>
      </c>
    </row>
    <row r="86" spans="1:17" ht="18" customHeight="1">
      <c r="A86" s="52"/>
      <c r="B86" s="53" t="s">
        <v>70</v>
      </c>
      <c r="C86" s="75">
        <f t="shared" si="21"/>
        <v>25565</v>
      </c>
      <c r="D86" s="48">
        <f t="shared" si="22"/>
        <v>7708</v>
      </c>
      <c r="E86" s="48">
        <f t="shared" si="22"/>
        <v>14872</v>
      </c>
      <c r="F86" s="48">
        <f t="shared" si="23"/>
        <v>2985</v>
      </c>
      <c r="G86" s="47">
        <f>SUM(H86:J86)</f>
        <v>12321</v>
      </c>
      <c r="H86" s="48">
        <v>3957</v>
      </c>
      <c r="I86" s="48">
        <v>6916</v>
      </c>
      <c r="J86" s="48">
        <v>1448</v>
      </c>
      <c r="K86" s="47">
        <f>SUM(L86:N86)</f>
        <v>13244</v>
      </c>
      <c r="L86" s="48">
        <v>3751</v>
      </c>
      <c r="M86" s="48">
        <v>7956</v>
      </c>
      <c r="N86" s="48">
        <v>1537</v>
      </c>
      <c r="O86" s="76">
        <v>30.1</v>
      </c>
      <c r="P86" s="76">
        <f t="shared" si="26"/>
        <v>58.17328378642676</v>
      </c>
      <c r="Q86" s="76">
        <f t="shared" si="27"/>
        <v>11.676119694895364</v>
      </c>
    </row>
    <row r="87" spans="1:17" ht="15.75" customHeight="1">
      <c r="A87" s="52"/>
      <c r="B87" s="53"/>
      <c r="C87" s="75"/>
      <c r="D87" s="48"/>
      <c r="E87" s="48"/>
      <c r="F87" s="48"/>
      <c r="G87" s="47"/>
      <c r="H87" s="48"/>
      <c r="I87" s="48"/>
      <c r="J87" s="48"/>
      <c r="K87" s="47"/>
      <c r="L87" s="48"/>
      <c r="M87" s="48"/>
      <c r="N87" s="48"/>
      <c r="O87" s="76"/>
      <c r="P87" s="76"/>
      <c r="Q87" s="76"/>
    </row>
    <row r="88" spans="1:17" ht="18" customHeight="1">
      <c r="A88" s="50" t="s">
        <v>71</v>
      </c>
      <c r="B88" s="51"/>
      <c r="C88" s="75">
        <f>SUM(C89:C93)</f>
        <v>27333</v>
      </c>
      <c r="D88" s="48">
        <f t="shared" si="22"/>
        <v>9210</v>
      </c>
      <c r="E88" s="48">
        <f t="shared" si="22"/>
        <v>14792</v>
      </c>
      <c r="F88" s="48">
        <f t="shared" si="23"/>
        <v>3331</v>
      </c>
      <c r="G88" s="47">
        <f aca="true" t="shared" si="35" ref="G88:N88">SUM(G89:G93)</f>
        <v>13426</v>
      </c>
      <c r="H88" s="48">
        <f t="shared" si="35"/>
        <v>4787</v>
      </c>
      <c r="I88" s="48">
        <f t="shared" si="35"/>
        <v>7034</v>
      </c>
      <c r="J88" s="48">
        <f t="shared" si="35"/>
        <v>1605</v>
      </c>
      <c r="K88" s="47">
        <f t="shared" si="35"/>
        <v>13907</v>
      </c>
      <c r="L88" s="48">
        <f t="shared" si="35"/>
        <v>4423</v>
      </c>
      <c r="M88" s="48">
        <f t="shared" si="35"/>
        <v>7758</v>
      </c>
      <c r="N88" s="48">
        <f t="shared" si="35"/>
        <v>1726</v>
      </c>
      <c r="O88" s="76">
        <f t="shared" si="25"/>
        <v>33.6955328723521</v>
      </c>
      <c r="P88" s="76">
        <f t="shared" si="26"/>
        <v>54.11773314308711</v>
      </c>
      <c r="Q88" s="76">
        <f t="shared" si="27"/>
        <v>12.186733984560787</v>
      </c>
    </row>
    <row r="89" spans="1:17" ht="18" customHeight="1">
      <c r="A89" s="52"/>
      <c r="B89" s="53" t="s">
        <v>72</v>
      </c>
      <c r="C89" s="75">
        <f t="shared" si="21"/>
        <v>3008</v>
      </c>
      <c r="D89" s="48">
        <f t="shared" si="22"/>
        <v>1041</v>
      </c>
      <c r="E89" s="48">
        <f t="shared" si="22"/>
        <v>1665</v>
      </c>
      <c r="F89" s="48">
        <f t="shared" si="23"/>
        <v>302</v>
      </c>
      <c r="G89" s="47">
        <f>SUM(H89:J89)</f>
        <v>1477</v>
      </c>
      <c r="H89" s="48">
        <v>515</v>
      </c>
      <c r="I89" s="48">
        <v>793</v>
      </c>
      <c r="J89" s="48">
        <v>169</v>
      </c>
      <c r="K89" s="47">
        <f>SUM(L89:N89)</f>
        <v>1531</v>
      </c>
      <c r="L89" s="48">
        <v>526</v>
      </c>
      <c r="M89" s="48">
        <v>872</v>
      </c>
      <c r="N89" s="48">
        <v>133</v>
      </c>
      <c r="O89" s="76">
        <f t="shared" si="25"/>
        <v>34.60771276595745</v>
      </c>
      <c r="P89" s="76">
        <f t="shared" si="26"/>
        <v>55.35239361702128</v>
      </c>
      <c r="Q89" s="76">
        <f t="shared" si="27"/>
        <v>10.039893617021276</v>
      </c>
    </row>
    <row r="90" spans="1:17" ht="18" customHeight="1">
      <c r="A90" s="52"/>
      <c r="B90" s="53" t="s">
        <v>73</v>
      </c>
      <c r="C90" s="75">
        <f t="shared" si="21"/>
        <v>4404</v>
      </c>
      <c r="D90" s="48">
        <f t="shared" si="22"/>
        <v>1498</v>
      </c>
      <c r="E90" s="48">
        <f t="shared" si="22"/>
        <v>2389</v>
      </c>
      <c r="F90" s="48">
        <f t="shared" si="23"/>
        <v>517</v>
      </c>
      <c r="G90" s="47">
        <f>SUM(H90:J90)</f>
        <v>2284</v>
      </c>
      <c r="H90" s="48">
        <v>804</v>
      </c>
      <c r="I90" s="48">
        <v>1232</v>
      </c>
      <c r="J90" s="48">
        <v>248</v>
      </c>
      <c r="K90" s="47">
        <f>SUM(L90:N90)</f>
        <v>2120</v>
      </c>
      <c r="L90" s="48">
        <v>694</v>
      </c>
      <c r="M90" s="48">
        <v>1157</v>
      </c>
      <c r="N90" s="48">
        <v>269</v>
      </c>
      <c r="O90" s="76">
        <f t="shared" si="25"/>
        <v>34.01453224341508</v>
      </c>
      <c r="P90" s="76">
        <v>54.3</v>
      </c>
      <c r="Q90" s="76">
        <f t="shared" si="27"/>
        <v>11.739327883742053</v>
      </c>
    </row>
    <row r="91" spans="1:17" ht="18" customHeight="1">
      <c r="A91" s="52"/>
      <c r="B91" s="53" t="s">
        <v>74</v>
      </c>
      <c r="C91" s="75">
        <f t="shared" si="21"/>
        <v>3040</v>
      </c>
      <c r="D91" s="48">
        <f t="shared" si="22"/>
        <v>1141</v>
      </c>
      <c r="E91" s="48">
        <f t="shared" si="22"/>
        <v>1535</v>
      </c>
      <c r="F91" s="48">
        <f t="shared" si="23"/>
        <v>364</v>
      </c>
      <c r="G91" s="47">
        <f>SUM(H91:J91)</f>
        <v>1514</v>
      </c>
      <c r="H91" s="48">
        <v>604</v>
      </c>
      <c r="I91" s="48">
        <v>721</v>
      </c>
      <c r="J91" s="48">
        <v>189</v>
      </c>
      <c r="K91" s="47">
        <f>SUM(L91:N91)</f>
        <v>1526</v>
      </c>
      <c r="L91" s="48">
        <v>537</v>
      </c>
      <c r="M91" s="48">
        <v>814</v>
      </c>
      <c r="N91" s="48">
        <v>175</v>
      </c>
      <c r="O91" s="76">
        <f t="shared" si="25"/>
        <v>37.5328947368421</v>
      </c>
      <c r="P91" s="76">
        <f t="shared" si="26"/>
        <v>50.49342105263158</v>
      </c>
      <c r="Q91" s="76">
        <f t="shared" si="27"/>
        <v>11.973684210526315</v>
      </c>
    </row>
    <row r="92" spans="1:17" ht="18" customHeight="1">
      <c r="A92" s="52"/>
      <c r="B92" s="53" t="s">
        <v>75</v>
      </c>
      <c r="C92" s="75">
        <f t="shared" si="21"/>
        <v>5754</v>
      </c>
      <c r="D92" s="48">
        <f t="shared" si="22"/>
        <v>1823</v>
      </c>
      <c r="E92" s="48">
        <f t="shared" si="22"/>
        <v>3162</v>
      </c>
      <c r="F92" s="48">
        <f t="shared" si="23"/>
        <v>769</v>
      </c>
      <c r="G92" s="47">
        <f>SUM(H92:J92)</f>
        <v>2863</v>
      </c>
      <c r="H92" s="48">
        <v>958</v>
      </c>
      <c r="I92" s="48">
        <v>1538</v>
      </c>
      <c r="J92" s="48">
        <v>367</v>
      </c>
      <c r="K92" s="47">
        <f>SUM(L92:N92)</f>
        <v>2891</v>
      </c>
      <c r="L92" s="48">
        <v>865</v>
      </c>
      <c r="M92" s="48">
        <v>1624</v>
      </c>
      <c r="N92" s="48">
        <v>402</v>
      </c>
      <c r="O92" s="76">
        <f t="shared" si="25"/>
        <v>31.682307959680223</v>
      </c>
      <c r="P92" s="76">
        <v>54.9</v>
      </c>
      <c r="Q92" s="76">
        <f t="shared" si="27"/>
        <v>13.364615919360446</v>
      </c>
    </row>
    <row r="93" spans="1:17" ht="18" customHeight="1">
      <c r="A93" s="52"/>
      <c r="B93" s="53" t="s">
        <v>76</v>
      </c>
      <c r="C93" s="75">
        <f t="shared" si="21"/>
        <v>11127</v>
      </c>
      <c r="D93" s="48">
        <f t="shared" si="22"/>
        <v>3707</v>
      </c>
      <c r="E93" s="48">
        <f t="shared" si="22"/>
        <v>6041</v>
      </c>
      <c r="F93" s="48">
        <f t="shared" si="23"/>
        <v>1379</v>
      </c>
      <c r="G93" s="47">
        <f>SUM(H93:J93)</f>
        <v>5288</v>
      </c>
      <c r="H93" s="48">
        <v>1906</v>
      </c>
      <c r="I93" s="48">
        <v>2750</v>
      </c>
      <c r="J93" s="48">
        <v>632</v>
      </c>
      <c r="K93" s="47">
        <f>SUM(L93:N93)</f>
        <v>5839</v>
      </c>
      <c r="L93" s="48">
        <v>1801</v>
      </c>
      <c r="M93" s="48">
        <v>3291</v>
      </c>
      <c r="N93" s="48">
        <v>747</v>
      </c>
      <c r="O93" s="76">
        <f t="shared" si="25"/>
        <v>33.315359036577696</v>
      </c>
      <c r="P93" s="76">
        <f t="shared" si="26"/>
        <v>54.291363350408915</v>
      </c>
      <c r="Q93" s="76">
        <f t="shared" si="27"/>
        <v>12.39327761301339</v>
      </c>
    </row>
    <row r="94" spans="1:17" ht="15.75" customHeight="1">
      <c r="A94" s="52"/>
      <c r="B94" s="53"/>
      <c r="C94" s="75"/>
      <c r="D94" s="48"/>
      <c r="E94" s="48"/>
      <c r="F94" s="48"/>
      <c r="G94" s="47"/>
      <c r="H94" s="48"/>
      <c r="I94" s="48"/>
      <c r="J94" s="48"/>
      <c r="K94" s="47"/>
      <c r="L94" s="48"/>
      <c r="M94" s="48"/>
      <c r="N94" s="48"/>
      <c r="O94" s="76"/>
      <c r="P94" s="76"/>
      <c r="Q94" s="76"/>
    </row>
    <row r="95" spans="1:17" ht="18" customHeight="1">
      <c r="A95" s="50" t="s">
        <v>77</v>
      </c>
      <c r="B95" s="51"/>
      <c r="C95" s="75">
        <f>SUM(C96:C99)</f>
        <v>29340</v>
      </c>
      <c r="D95" s="48">
        <f t="shared" si="22"/>
        <v>9290</v>
      </c>
      <c r="E95" s="48">
        <f t="shared" si="22"/>
        <v>15654</v>
      </c>
      <c r="F95" s="48">
        <f t="shared" si="23"/>
        <v>4396</v>
      </c>
      <c r="G95" s="47">
        <f aca="true" t="shared" si="36" ref="G95:N95">SUM(G96:G99)</f>
        <v>14070</v>
      </c>
      <c r="H95" s="48">
        <f t="shared" si="36"/>
        <v>4812</v>
      </c>
      <c r="I95" s="48">
        <f t="shared" si="36"/>
        <v>7157</v>
      </c>
      <c r="J95" s="48">
        <f t="shared" si="36"/>
        <v>2101</v>
      </c>
      <c r="K95" s="47">
        <f t="shared" si="36"/>
        <v>15270</v>
      </c>
      <c r="L95" s="48">
        <f t="shared" si="36"/>
        <v>4478</v>
      </c>
      <c r="M95" s="48">
        <f t="shared" si="36"/>
        <v>8497</v>
      </c>
      <c r="N95" s="48">
        <f t="shared" si="36"/>
        <v>2295</v>
      </c>
      <c r="O95" s="76">
        <f t="shared" si="25"/>
        <v>31.66325835037491</v>
      </c>
      <c r="P95" s="76">
        <v>53.3</v>
      </c>
      <c r="Q95" s="76">
        <f t="shared" si="27"/>
        <v>14.982958418541239</v>
      </c>
    </row>
    <row r="96" spans="1:17" ht="18" customHeight="1">
      <c r="A96" s="52"/>
      <c r="B96" s="53" t="s">
        <v>78</v>
      </c>
      <c r="C96" s="75">
        <f t="shared" si="21"/>
        <v>6581</v>
      </c>
      <c r="D96" s="48">
        <f t="shared" si="22"/>
        <v>1820</v>
      </c>
      <c r="E96" s="48">
        <f t="shared" si="22"/>
        <v>3708</v>
      </c>
      <c r="F96" s="48">
        <f t="shared" si="23"/>
        <v>1053</v>
      </c>
      <c r="G96" s="47">
        <f>SUM(H96:J96)</f>
        <v>3113</v>
      </c>
      <c r="H96" s="48">
        <v>947</v>
      </c>
      <c r="I96" s="48">
        <v>1689</v>
      </c>
      <c r="J96" s="48">
        <v>477</v>
      </c>
      <c r="K96" s="47">
        <f>SUM(L96:N96)</f>
        <v>3468</v>
      </c>
      <c r="L96" s="48">
        <v>873</v>
      </c>
      <c r="M96" s="48">
        <v>2019</v>
      </c>
      <c r="N96" s="48">
        <v>576</v>
      </c>
      <c r="O96" s="76">
        <f t="shared" si="25"/>
        <v>27.655371524084487</v>
      </c>
      <c r="P96" s="76">
        <f t="shared" si="26"/>
        <v>56.34402066555235</v>
      </c>
      <c r="Q96" s="76">
        <f t="shared" si="27"/>
        <v>16.000607810363164</v>
      </c>
    </row>
    <row r="97" spans="1:17" ht="18" customHeight="1">
      <c r="A97" s="52"/>
      <c r="B97" s="53" t="s">
        <v>79</v>
      </c>
      <c r="C97" s="75">
        <f t="shared" si="21"/>
        <v>6484</v>
      </c>
      <c r="D97" s="48">
        <f t="shared" si="22"/>
        <v>2008</v>
      </c>
      <c r="E97" s="48">
        <f t="shared" si="22"/>
        <v>3446</v>
      </c>
      <c r="F97" s="48">
        <f t="shared" si="23"/>
        <v>1030</v>
      </c>
      <c r="G97" s="47">
        <f>SUM(H97:J97)</f>
        <v>3070</v>
      </c>
      <c r="H97" s="48">
        <v>1027</v>
      </c>
      <c r="I97" s="48">
        <v>1547</v>
      </c>
      <c r="J97" s="48">
        <v>496</v>
      </c>
      <c r="K97" s="47">
        <f>SUM(L97:N97)</f>
        <v>3414</v>
      </c>
      <c r="L97" s="48">
        <v>981</v>
      </c>
      <c r="M97" s="48">
        <v>1899</v>
      </c>
      <c r="N97" s="48">
        <v>534</v>
      </c>
      <c r="O97" s="76">
        <f t="shared" si="25"/>
        <v>30.968537939543488</v>
      </c>
      <c r="P97" s="76">
        <f t="shared" si="26"/>
        <v>53.146206045650835</v>
      </c>
      <c r="Q97" s="76">
        <f t="shared" si="27"/>
        <v>15.885256014805677</v>
      </c>
    </row>
    <row r="98" spans="1:17" ht="18" customHeight="1">
      <c r="A98" s="52"/>
      <c r="B98" s="53" t="s">
        <v>80</v>
      </c>
      <c r="C98" s="75">
        <f t="shared" si="21"/>
        <v>9486</v>
      </c>
      <c r="D98" s="48">
        <f t="shared" si="22"/>
        <v>3158</v>
      </c>
      <c r="E98" s="48">
        <f t="shared" si="22"/>
        <v>4962</v>
      </c>
      <c r="F98" s="48">
        <f t="shared" si="23"/>
        <v>1366</v>
      </c>
      <c r="G98" s="47">
        <f>SUM(H98:J98)</f>
        <v>4571</v>
      </c>
      <c r="H98" s="48">
        <v>1604</v>
      </c>
      <c r="I98" s="48">
        <v>2295</v>
      </c>
      <c r="J98" s="48">
        <v>672</v>
      </c>
      <c r="K98" s="47">
        <f>SUM(L98:N98)</f>
        <v>4915</v>
      </c>
      <c r="L98" s="48">
        <v>1554</v>
      </c>
      <c r="M98" s="48">
        <v>2667</v>
      </c>
      <c r="N98" s="48">
        <v>694</v>
      </c>
      <c r="O98" s="76">
        <f t="shared" si="25"/>
        <v>33.29116592873709</v>
      </c>
      <c r="P98" s="76">
        <f t="shared" si="26"/>
        <v>52.308665401644525</v>
      </c>
      <c r="Q98" s="76">
        <f t="shared" si="27"/>
        <v>14.400168669618385</v>
      </c>
    </row>
    <row r="99" spans="1:17" ht="18" customHeight="1">
      <c r="A99" s="52"/>
      <c r="B99" s="53" t="s">
        <v>81</v>
      </c>
      <c r="C99" s="75">
        <f t="shared" si="21"/>
        <v>6789</v>
      </c>
      <c r="D99" s="48">
        <f t="shared" si="22"/>
        <v>2304</v>
      </c>
      <c r="E99" s="48">
        <f t="shared" si="22"/>
        <v>3538</v>
      </c>
      <c r="F99" s="48">
        <f t="shared" si="23"/>
        <v>947</v>
      </c>
      <c r="G99" s="47">
        <f>SUM(H99:J99)</f>
        <v>3316</v>
      </c>
      <c r="H99" s="48">
        <v>1234</v>
      </c>
      <c r="I99" s="48">
        <v>1626</v>
      </c>
      <c r="J99" s="48">
        <v>456</v>
      </c>
      <c r="K99" s="47">
        <f>SUM(L99:N99)</f>
        <v>3473</v>
      </c>
      <c r="L99" s="48">
        <v>1070</v>
      </c>
      <c r="M99" s="48">
        <v>1912</v>
      </c>
      <c r="N99" s="48">
        <v>491</v>
      </c>
      <c r="O99" s="76">
        <f t="shared" si="25"/>
        <v>33.93725143614671</v>
      </c>
      <c r="P99" s="76">
        <f t="shared" si="26"/>
        <v>52.11371335984681</v>
      </c>
      <c r="Q99" s="76">
        <v>14</v>
      </c>
    </row>
    <row r="100" spans="1:17" ht="14.25" customHeight="1">
      <c r="A100" s="52"/>
      <c r="B100" s="53"/>
      <c r="C100" s="75"/>
      <c r="D100" s="48"/>
      <c r="E100" s="48"/>
      <c r="F100" s="48"/>
      <c r="G100" s="47"/>
      <c r="H100" s="48"/>
      <c r="I100" s="48"/>
      <c r="J100" s="48"/>
      <c r="K100" s="47"/>
      <c r="L100" s="48"/>
      <c r="M100" s="48"/>
      <c r="N100" s="48"/>
      <c r="O100" s="76"/>
      <c r="P100" s="76"/>
      <c r="Q100" s="76"/>
    </row>
    <row r="101" spans="1:17" ht="18" customHeight="1">
      <c r="A101" s="50" t="s">
        <v>82</v>
      </c>
      <c r="B101" s="51"/>
      <c r="C101" s="75">
        <f>SUM(C102:C108)</f>
        <v>77025</v>
      </c>
      <c r="D101" s="48">
        <f t="shared" si="22"/>
        <v>21675</v>
      </c>
      <c r="E101" s="48">
        <f t="shared" si="22"/>
        <v>44194</v>
      </c>
      <c r="F101" s="48">
        <f t="shared" si="23"/>
        <v>11156</v>
      </c>
      <c r="G101" s="47">
        <f aca="true" t="shared" si="37" ref="G101:N101">SUM(G102:G108)</f>
        <v>35982</v>
      </c>
      <c r="H101" s="48">
        <f t="shared" si="37"/>
        <v>11090</v>
      </c>
      <c r="I101" s="48">
        <f t="shared" si="37"/>
        <v>19791</v>
      </c>
      <c r="J101" s="48">
        <f t="shared" si="37"/>
        <v>5101</v>
      </c>
      <c r="K101" s="47">
        <f t="shared" si="37"/>
        <v>41043</v>
      </c>
      <c r="L101" s="48">
        <f t="shared" si="37"/>
        <v>10585</v>
      </c>
      <c r="M101" s="48">
        <f t="shared" si="37"/>
        <v>24403</v>
      </c>
      <c r="N101" s="48">
        <f t="shared" si="37"/>
        <v>6055</v>
      </c>
      <c r="O101" s="76">
        <f t="shared" si="25"/>
        <v>28.140214216163585</v>
      </c>
      <c r="P101" s="76">
        <f t="shared" si="26"/>
        <v>57.376176566049985</v>
      </c>
      <c r="Q101" s="76">
        <f t="shared" si="27"/>
        <v>14.483609217786434</v>
      </c>
    </row>
    <row r="102" spans="1:17" ht="18" customHeight="1">
      <c r="A102" s="52"/>
      <c r="B102" s="53" t="s">
        <v>83</v>
      </c>
      <c r="C102" s="75">
        <f t="shared" si="21"/>
        <v>8615</v>
      </c>
      <c r="D102" s="48">
        <f t="shared" si="22"/>
        <v>2658</v>
      </c>
      <c r="E102" s="48">
        <f t="shared" si="22"/>
        <v>4587</v>
      </c>
      <c r="F102" s="48">
        <f t="shared" si="23"/>
        <v>1370</v>
      </c>
      <c r="G102" s="47">
        <f aca="true" t="shared" si="38" ref="G102:G107">SUM(H102:J102)</f>
        <v>4137</v>
      </c>
      <c r="H102" s="48">
        <v>1394</v>
      </c>
      <c r="I102" s="48">
        <v>2071</v>
      </c>
      <c r="J102" s="48">
        <v>672</v>
      </c>
      <c r="K102" s="47">
        <f aca="true" t="shared" si="39" ref="K102:K107">SUM(L102:N102)</f>
        <v>4478</v>
      </c>
      <c r="L102" s="48">
        <v>1264</v>
      </c>
      <c r="M102" s="48">
        <v>2516</v>
      </c>
      <c r="N102" s="48">
        <v>698</v>
      </c>
      <c r="O102" s="76">
        <f t="shared" si="25"/>
        <v>30.853163087637842</v>
      </c>
      <c r="P102" s="76">
        <f t="shared" si="26"/>
        <v>53.24434126523505</v>
      </c>
      <c r="Q102" s="76">
        <f t="shared" si="27"/>
        <v>15.902495647127104</v>
      </c>
    </row>
    <row r="103" spans="1:17" ht="18" customHeight="1">
      <c r="A103" s="52"/>
      <c r="B103" s="53" t="s">
        <v>84</v>
      </c>
      <c r="C103" s="75">
        <f t="shared" si="21"/>
        <v>13040</v>
      </c>
      <c r="D103" s="48">
        <f t="shared" si="22"/>
        <v>3914</v>
      </c>
      <c r="E103" s="48">
        <f t="shared" si="22"/>
        <v>7154</v>
      </c>
      <c r="F103" s="48">
        <f t="shared" si="23"/>
        <v>1972</v>
      </c>
      <c r="G103" s="47">
        <f t="shared" si="38"/>
        <v>6196</v>
      </c>
      <c r="H103" s="48">
        <v>2017</v>
      </c>
      <c r="I103" s="48">
        <v>3243</v>
      </c>
      <c r="J103" s="48">
        <v>936</v>
      </c>
      <c r="K103" s="47">
        <f t="shared" si="39"/>
        <v>6844</v>
      </c>
      <c r="L103" s="48">
        <v>1897</v>
      </c>
      <c r="M103" s="48">
        <v>3911</v>
      </c>
      <c r="N103" s="48">
        <v>1036</v>
      </c>
      <c r="O103" s="76">
        <f>SUM(D103/C103)*100</f>
        <v>30.015337423312882</v>
      </c>
      <c r="P103" s="76">
        <f>SUM(E103/C103)*100</f>
        <v>54.86196319018405</v>
      </c>
      <c r="Q103" s="76">
        <f>SUM(F103/C103)*100</f>
        <v>15.122699386503067</v>
      </c>
    </row>
    <row r="104" spans="1:17" ht="18" customHeight="1">
      <c r="A104" s="52"/>
      <c r="B104" s="53" t="s">
        <v>85</v>
      </c>
      <c r="C104" s="75">
        <f t="shared" si="21"/>
        <v>6897</v>
      </c>
      <c r="D104" s="48">
        <f t="shared" si="22"/>
        <v>1813</v>
      </c>
      <c r="E104" s="48">
        <f t="shared" si="22"/>
        <v>4034</v>
      </c>
      <c r="F104" s="48">
        <f t="shared" si="23"/>
        <v>1050</v>
      </c>
      <c r="G104" s="47">
        <f t="shared" si="38"/>
        <v>3201</v>
      </c>
      <c r="H104" s="48">
        <v>907</v>
      </c>
      <c r="I104" s="48">
        <v>1816</v>
      </c>
      <c r="J104" s="48">
        <v>478</v>
      </c>
      <c r="K104" s="47">
        <f t="shared" si="39"/>
        <v>3696</v>
      </c>
      <c r="L104" s="48">
        <v>906</v>
      </c>
      <c r="M104" s="48">
        <v>2218</v>
      </c>
      <c r="N104" s="48">
        <v>572</v>
      </c>
      <c r="O104" s="76">
        <f>SUM(D104/C104)*100</f>
        <v>26.286791358561697</v>
      </c>
      <c r="P104" s="76">
        <f>SUM(E104/C104)*100</f>
        <v>58.48919820211687</v>
      </c>
      <c r="Q104" s="76">
        <f>SUM(F104/C104)*100</f>
        <v>15.224010439321445</v>
      </c>
    </row>
    <row r="105" spans="1:17" ht="18" customHeight="1">
      <c r="A105" s="52"/>
      <c r="B105" s="53" t="s">
        <v>86</v>
      </c>
      <c r="C105" s="75">
        <f t="shared" si="21"/>
        <v>22475</v>
      </c>
      <c r="D105" s="48">
        <f t="shared" si="22"/>
        <v>6022</v>
      </c>
      <c r="E105" s="48">
        <f t="shared" si="22"/>
        <v>13071</v>
      </c>
      <c r="F105" s="48">
        <f t="shared" si="23"/>
        <v>3382</v>
      </c>
      <c r="G105" s="47">
        <f t="shared" si="38"/>
        <v>10399</v>
      </c>
      <c r="H105" s="48">
        <v>3095</v>
      </c>
      <c r="I105" s="48">
        <v>5808</v>
      </c>
      <c r="J105" s="48">
        <v>1496</v>
      </c>
      <c r="K105" s="47">
        <f t="shared" si="39"/>
        <v>12076</v>
      </c>
      <c r="L105" s="48">
        <v>2927</v>
      </c>
      <c r="M105" s="48">
        <v>7263</v>
      </c>
      <c r="N105" s="48">
        <v>1886</v>
      </c>
      <c r="O105" s="76">
        <f>SUM(D105/C105)*100</f>
        <v>26.794215795328142</v>
      </c>
      <c r="P105" s="76">
        <f>SUM(E105/C105)*100</f>
        <v>58.1579532814238</v>
      </c>
      <c r="Q105" s="76">
        <f>SUM(F105/C105)*100</f>
        <v>15.047830923248053</v>
      </c>
    </row>
    <row r="106" spans="1:17" ht="18" customHeight="1">
      <c r="A106" s="52"/>
      <c r="B106" s="53" t="s">
        <v>87</v>
      </c>
      <c r="C106" s="75">
        <f t="shared" si="21"/>
        <v>17621</v>
      </c>
      <c r="D106" s="48">
        <f t="shared" si="22"/>
        <v>5030</v>
      </c>
      <c r="E106" s="48">
        <f t="shared" si="22"/>
        <v>10409</v>
      </c>
      <c r="F106" s="48">
        <f t="shared" si="23"/>
        <v>2182</v>
      </c>
      <c r="G106" s="47">
        <f t="shared" si="38"/>
        <v>8176</v>
      </c>
      <c r="H106" s="48">
        <v>2518</v>
      </c>
      <c r="I106" s="48">
        <v>4696</v>
      </c>
      <c r="J106" s="48">
        <v>962</v>
      </c>
      <c r="K106" s="47">
        <f t="shared" si="39"/>
        <v>9445</v>
      </c>
      <c r="L106" s="48">
        <v>2512</v>
      </c>
      <c r="M106" s="48">
        <v>5713</v>
      </c>
      <c r="N106" s="48">
        <v>1220</v>
      </c>
      <c r="O106" s="76">
        <f>SUM(D106/C106)*100</f>
        <v>28.54548550025538</v>
      </c>
      <c r="P106" s="76">
        <f>SUM(E106/C106)*100</f>
        <v>59.071562340389306</v>
      </c>
      <c r="Q106" s="76">
        <f>SUM(F106/C106)*100</f>
        <v>12.382952159355314</v>
      </c>
    </row>
    <row r="107" spans="1:17" ht="18" customHeight="1">
      <c r="A107" s="77"/>
      <c r="B107" s="56" t="s">
        <v>88</v>
      </c>
      <c r="C107" s="75">
        <f>SUM(D107:F107)</f>
        <v>8377</v>
      </c>
      <c r="D107" s="59">
        <f>SUM(H107+L107)</f>
        <v>2238</v>
      </c>
      <c r="E107" s="59">
        <f>SUM(I107+M107)</f>
        <v>4939</v>
      </c>
      <c r="F107" s="59">
        <f>SUM(J107+N107)</f>
        <v>1200</v>
      </c>
      <c r="G107" s="39">
        <f t="shared" si="38"/>
        <v>3873</v>
      </c>
      <c r="H107" s="59">
        <v>1159</v>
      </c>
      <c r="I107" s="59">
        <v>2157</v>
      </c>
      <c r="J107" s="59">
        <v>557</v>
      </c>
      <c r="K107" s="39">
        <f t="shared" si="39"/>
        <v>4504</v>
      </c>
      <c r="L107" s="59">
        <v>1079</v>
      </c>
      <c r="M107" s="59">
        <v>2782</v>
      </c>
      <c r="N107" s="59">
        <v>643</v>
      </c>
      <c r="O107" s="78">
        <f>SUM(D107/C107)*100</f>
        <v>26.716008117464483</v>
      </c>
      <c r="P107" s="78">
        <f>SUM(E107/C107)*100</f>
        <v>58.95905455413632</v>
      </c>
      <c r="Q107" s="78">
        <f>SUM(F107/C107)*100</f>
        <v>14.324937328399187</v>
      </c>
    </row>
    <row r="108" spans="1:17" ht="18" customHeight="1">
      <c r="A108" s="60"/>
      <c r="B108" s="61"/>
      <c r="C108" s="79"/>
      <c r="D108" s="66"/>
      <c r="E108" s="66"/>
      <c r="F108" s="66"/>
      <c r="G108" s="65"/>
      <c r="H108" s="66"/>
      <c r="I108" s="66"/>
      <c r="J108" s="66"/>
      <c r="K108" s="65"/>
      <c r="L108" s="66"/>
      <c r="M108" s="66"/>
      <c r="N108" s="66"/>
      <c r="O108" s="80"/>
      <c r="P108" s="80"/>
      <c r="Q108" s="80"/>
    </row>
  </sheetData>
  <sheetProtection/>
  <mergeCells count="65">
    <mergeCell ref="A88:B88"/>
    <mergeCell ref="A95:B95"/>
    <mergeCell ref="A101:B101"/>
    <mergeCell ref="P57:P58"/>
    <mergeCell ref="Q57:Q58"/>
    <mergeCell ref="A59:B59"/>
    <mergeCell ref="A69:B69"/>
    <mergeCell ref="A79:B79"/>
    <mergeCell ref="A84:B84"/>
    <mergeCell ref="J57:J58"/>
    <mergeCell ref="K57:K58"/>
    <mergeCell ref="L57:L58"/>
    <mergeCell ref="M57:M58"/>
    <mergeCell ref="N57:N58"/>
    <mergeCell ref="O57:O58"/>
    <mergeCell ref="G55:J56"/>
    <mergeCell ref="K55:N56"/>
    <mergeCell ref="O55:Q56"/>
    <mergeCell ref="C57:C58"/>
    <mergeCell ref="D57:D58"/>
    <mergeCell ref="E57:E58"/>
    <mergeCell ref="F57:F58"/>
    <mergeCell ref="G57:G58"/>
    <mergeCell ref="H57:H58"/>
    <mergeCell ref="I57:I58"/>
    <mergeCell ref="A31:B31"/>
    <mergeCell ref="A38:B38"/>
    <mergeCell ref="A42:B42"/>
    <mergeCell ref="A48:B48"/>
    <mergeCell ref="A55:B58"/>
    <mergeCell ref="C55:F56"/>
    <mergeCell ref="A20:B20"/>
    <mergeCell ref="A21:B21"/>
    <mergeCell ref="A22:B22"/>
    <mergeCell ref="A23:B23"/>
    <mergeCell ref="A24:B24"/>
    <mergeCell ref="A26:B26"/>
    <mergeCell ref="A13:B13"/>
    <mergeCell ref="A15:B15"/>
    <mergeCell ref="A16:B16"/>
    <mergeCell ref="A17:B17"/>
    <mergeCell ref="A18:B18"/>
    <mergeCell ref="A19:B19"/>
    <mergeCell ref="N6:N7"/>
    <mergeCell ref="O6:O7"/>
    <mergeCell ref="P6:P7"/>
    <mergeCell ref="Q6:Q7"/>
    <mergeCell ref="A9:B9"/>
    <mergeCell ref="A11:B11"/>
    <mergeCell ref="H6:H7"/>
    <mergeCell ref="I6:I7"/>
    <mergeCell ref="J6:J7"/>
    <mergeCell ref="K6:K7"/>
    <mergeCell ref="L6:L7"/>
    <mergeCell ref="M6:M7"/>
    <mergeCell ref="A4:B7"/>
    <mergeCell ref="C4:F5"/>
    <mergeCell ref="G4:J5"/>
    <mergeCell ref="K4:N5"/>
    <mergeCell ref="O4:Q5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2" max="255" man="1"/>
  </rowBreaks>
  <colBreaks count="1" manualBreakCount="1">
    <brk id="9" min="1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2009-05-28T02:41:29Z</dcterms:created>
  <dcterms:modified xsi:type="dcterms:W3CDTF">2009-05-28T02:41:34Z</dcterms:modified>
  <cp:category/>
  <cp:version/>
  <cp:contentType/>
  <cp:contentStatus/>
</cp:coreProperties>
</file>