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10" activeTab="0"/>
  </bookViews>
  <sheets>
    <sheet name="w04" sheetId="1" r:id="rId1"/>
  </sheets>
  <definedNames>
    <definedName name="_xlnm.Print_Area" localSheetId="0">'w04'!$A$1:$U$34</definedName>
  </definedNames>
  <calcPr fullCalcOnLoad="1"/>
</workbook>
</file>

<file path=xl/comments1.xml><?xml version="1.0" encoding="utf-8"?>
<comments xmlns="http://schemas.openxmlformats.org/spreadsheetml/2006/main">
  <authors>
    <author>okuser</author>
  </authors>
  <commentList>
    <comment ref="Y7" authorId="0">
      <text>
        <r>
          <rPr>
            <b/>
            <sz val="9"/>
            <rFont val="ＭＳ Ｐゴシック"/>
            <family val="3"/>
          </rPr>
          <t>総数のみ、統計局公表の人口推計を使用すること。</t>
        </r>
      </text>
    </comment>
  </commentList>
</comments>
</file>

<file path=xl/sharedStrings.xml><?xml version="1.0" encoding="utf-8"?>
<sst xmlns="http://schemas.openxmlformats.org/spreadsheetml/2006/main" count="101" uniqueCount="80">
  <si>
    <t>玖</t>
  </si>
  <si>
    <t>九</t>
  </si>
  <si>
    <t>玖珠郡</t>
  </si>
  <si>
    <t>九重町</t>
  </si>
  <si>
    <t>玖珠町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</si>
  <si>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</si>
  <si>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</si>
  <si>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</si>
  <si>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</si>
  <si>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</si>
  <si>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</si>
  <si>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</si>
  <si>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</si>
  <si>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</si>
  <si>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</si>
  <si>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</si>
  <si>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</si>
  <si>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</si>
  <si>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</si>
  <si>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国</t>
  </si>
  <si>
    <t>姫</t>
  </si>
  <si>
    <t>速</t>
  </si>
  <si>
    <t>日</t>
  </si>
  <si>
    <t>総数</t>
  </si>
  <si>
    <t>医師</t>
  </si>
  <si>
    <t>薬剤師</t>
  </si>
  <si>
    <t>第４表　　就業医療関係者数・人口10万対医療関係者数，市町村別</t>
  </si>
  <si>
    <t>市部</t>
  </si>
  <si>
    <t>歯科
医師</t>
  </si>
  <si>
    <t>市町村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</si>
  <si>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</si>
  <si>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</si>
  <si>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</si>
  <si>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</si>
  <si>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</si>
  <si>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</si>
  <si>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</si>
  <si>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</si>
  <si>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</si>
  <si>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</si>
  <si>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宇佐市</t>
  </si>
  <si>
    <t>姫島村</t>
  </si>
  <si>
    <t>速見郡</t>
  </si>
  <si>
    <t>日出町</t>
  </si>
  <si>
    <t>竹田市</t>
  </si>
  <si>
    <t>大分県計</t>
  </si>
  <si>
    <t>市計</t>
  </si>
  <si>
    <t>郡計</t>
  </si>
  <si>
    <t>別府市</t>
  </si>
  <si>
    <t>中津市</t>
  </si>
  <si>
    <t>佐伯市</t>
  </si>
  <si>
    <t>臼杵市</t>
  </si>
  <si>
    <t>津久見市</t>
  </si>
  <si>
    <t>豊後高田市</t>
  </si>
  <si>
    <t>杵築市</t>
  </si>
  <si>
    <t>宇佐市</t>
  </si>
  <si>
    <t>日出町</t>
  </si>
  <si>
    <t>玖珠郡</t>
  </si>
  <si>
    <t>玖珠町</t>
  </si>
  <si>
    <t>実数</t>
  </si>
  <si>
    <t>人口10万対数</t>
  </si>
  <si>
    <t>歯　科
衛生士</t>
  </si>
  <si>
    <t>歯　科
技工士</t>
  </si>
  <si>
    <t xml:space="preserve"> </t>
  </si>
  <si>
    <t>保健師</t>
  </si>
  <si>
    <t>助産師</t>
  </si>
  <si>
    <t>看護師</t>
  </si>
  <si>
    <t>　</t>
  </si>
  <si>
    <t>准看
護師</t>
  </si>
  <si>
    <t>豊後大野市</t>
  </si>
  <si>
    <t>由布市</t>
  </si>
  <si>
    <t>国東市</t>
  </si>
  <si>
    <t>東国東郡</t>
  </si>
  <si>
    <t>由</t>
  </si>
  <si>
    <t>豊後大野市</t>
  </si>
  <si>
    <t>医療関係者
４ 表</t>
  </si>
  <si>
    <t>豊高</t>
  </si>
  <si>
    <t>豊大</t>
  </si>
  <si>
    <t>s2201から値を貼り付け</t>
  </si>
  <si>
    <t>平成24年末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</si>
</sst>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&quot;0&quot;;&quot;-&quot;"/>
    <numFmt numFmtId="186" formatCode="#\ ##0.0;&quot;0&quot;;&quot;-&quot;"/>
    <numFmt numFmtId="187" formatCode="#,##0.0;0;&quot;-&quot;"/>
    <numFmt numFmtId="188" formatCode="#\ ##0;0;&quot;-&quot;"/>
    <numFmt numFmtId="189" formatCode="#\ ##0.0;0;&quot;-&quot;"/>
    <numFmt numFmtId="190" formatCode="#\ ###\ ##0"/>
    <numFmt numFmtId="191" formatCode="#\ ##0"/>
    <numFmt numFmtId="192" formatCode="##\ ##0.0;0.0;&quot;-&quot;"/>
    <numFmt numFmtId="193" formatCode="###\ ##0.0;0.00;&quot;-&quot;"/>
    <numFmt numFmtId="194" formatCode="####\ ##0.0;0.000;&quot;-&quot;"/>
    <numFmt numFmtId="195" formatCode="#####\ ##0.0;0.0000;&quot;-&quot;"/>
    <numFmt numFmtId="196" formatCode="######\ ##0.0;0.00000;&quot;-&quot;"/>
    <numFmt numFmtId="197" formatCode="#\ ##0;&quot;△&quot;#\ ##0;&quot;-&quot;;@"/>
    <numFmt numFmtId="198" formatCode="#\ ##0.00;&quot;△&quot;#\ ##0.00;&quot;-&quot;;@"/>
    <numFmt numFmtId="199" formatCode="#\ ##0.0;&quot;△&quot;#\ ##0.0;&quot;-&quot;;@"/>
    <numFmt numFmtId="200" formatCode="#\ ###\ ##0;&quot;△&quot;#\ ##0;&quot;-&quot;;@"/>
    <numFmt numFmtId="201" formatCode="#&quot; &quot;##0"/>
    <numFmt numFmtId="202" formatCode="#\ ###\ ##0;&quot;△&quot;#\ ###\ ##0;&quot;-&quot;;@"/>
    <numFmt numFmtId="203" formatCode="#,##0.0_ "/>
    <numFmt numFmtId="204" formatCode="0.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b/>
      <sz val="16"/>
      <name val="ＭＳ 明朝"/>
      <family val="1"/>
    </font>
    <font>
      <sz val="10.5"/>
      <color indexed="4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9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90" fontId="11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8" fontId="14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/>
    </xf>
    <xf numFmtId="189" fontId="13" fillId="0" borderId="11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91" fontId="12" fillId="0" borderId="0" xfId="0" applyNumberFormat="1" applyFont="1" applyFill="1" applyAlignment="1">
      <alignment vertical="center"/>
    </xf>
    <xf numFmtId="188" fontId="13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Alignmen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189" fontId="14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8" fontId="1" fillId="0" borderId="12" xfId="0" applyNumberFormat="1" applyFont="1" applyFill="1" applyBorder="1" applyAlignment="1">
      <alignment horizontal="right" vertical="center"/>
    </xf>
    <xf numFmtId="189" fontId="14" fillId="0" borderId="12" xfId="0" applyNumberFormat="1" applyFont="1" applyFill="1" applyBorder="1" applyAlignment="1">
      <alignment horizontal="right" vertical="center"/>
    </xf>
    <xf numFmtId="189" fontId="14" fillId="0" borderId="13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191" fontId="16" fillId="0" borderId="0" xfId="0" applyNumberFormat="1" applyFont="1" applyFill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97" fontId="4" fillId="0" borderId="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20" fontId="4" fillId="0" borderId="0" xfId="0" applyNumberFormat="1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 quotePrefix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 quotePrefix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distributed" vertical="center"/>
    </xf>
    <xf numFmtId="188" fontId="14" fillId="0" borderId="28" xfId="0" applyNumberFormat="1" applyFont="1" applyFill="1" applyBorder="1" applyAlignment="1">
      <alignment horizontal="right" vertical="center"/>
    </xf>
    <xf numFmtId="188" fontId="13" fillId="0" borderId="28" xfId="0" applyNumberFormat="1" applyFont="1" applyFill="1" applyBorder="1" applyAlignment="1">
      <alignment horizontal="right" vertical="center"/>
    </xf>
    <xf numFmtId="188" fontId="1" fillId="0" borderId="28" xfId="0" applyNumberFormat="1" applyFont="1" applyFill="1" applyBorder="1" applyAlignment="1">
      <alignment horizontal="right" vertical="center"/>
    </xf>
    <xf numFmtId="188" fontId="1" fillId="0" borderId="29" xfId="0" applyNumberFormat="1" applyFont="1" applyFill="1" applyBorder="1" applyAlignment="1">
      <alignment horizontal="right" vertical="center"/>
    </xf>
    <xf numFmtId="188" fontId="1" fillId="0" borderId="28" xfId="0" applyNumberFormat="1" applyFont="1" applyFill="1" applyBorder="1" applyAlignment="1">
      <alignment vertical="center"/>
    </xf>
    <xf numFmtId="188" fontId="1" fillId="0" borderId="29" xfId="0" applyNumberFormat="1" applyFont="1" applyFill="1" applyBorder="1" applyAlignment="1">
      <alignment vertical="center"/>
    </xf>
    <xf numFmtId="189" fontId="13" fillId="0" borderId="28" xfId="0" applyNumberFormat="1" applyFont="1" applyFill="1" applyBorder="1" applyAlignment="1">
      <alignment horizontal="right" vertical="center"/>
    </xf>
    <xf numFmtId="189" fontId="14" fillId="0" borderId="28" xfId="0" applyNumberFormat="1" applyFont="1" applyFill="1" applyBorder="1" applyAlignment="1">
      <alignment horizontal="right" vertical="center"/>
    </xf>
    <xf numFmtId="189" fontId="14" fillId="0" borderId="29" xfId="0" applyNumberFormat="1" applyFont="1" applyFill="1" applyBorder="1" applyAlignment="1">
      <alignment horizontal="right" vertical="center"/>
    </xf>
    <xf numFmtId="188" fontId="14" fillId="0" borderId="11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right" vertical="center"/>
    </xf>
    <xf numFmtId="188" fontId="1" fillId="0" borderId="11" xfId="0" applyNumberFormat="1" applyFont="1" applyFill="1" applyBorder="1" applyAlignment="1">
      <alignment horizontal="right" vertical="center"/>
    </xf>
    <xf numFmtId="188" fontId="1" fillId="0" borderId="11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188" fontId="13" fillId="0" borderId="30" xfId="0" applyNumberFormat="1" applyFont="1" applyFill="1" applyBorder="1" applyAlignment="1">
      <alignment horizontal="right" vertical="center"/>
    </xf>
    <xf numFmtId="188" fontId="13" fillId="0" borderId="32" xfId="0" applyNumberFormat="1" applyFont="1" applyFill="1" applyBorder="1" applyAlignment="1">
      <alignment horizontal="right" vertical="center"/>
    </xf>
    <xf numFmtId="188" fontId="13" fillId="0" borderId="31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188" fontId="1" fillId="0" borderId="30" xfId="0" applyNumberFormat="1" applyFont="1" applyFill="1" applyBorder="1" applyAlignment="1">
      <alignment horizontal="right" vertical="center"/>
    </xf>
    <xf numFmtId="188" fontId="1" fillId="0" borderId="32" xfId="0" applyNumberFormat="1" applyFont="1" applyFill="1" applyBorder="1" applyAlignment="1">
      <alignment horizontal="right" vertical="center"/>
    </xf>
    <xf numFmtId="188" fontId="1" fillId="0" borderId="31" xfId="0" applyNumberFormat="1" applyFont="1" applyFill="1" applyBorder="1" applyAlignment="1">
      <alignment horizontal="right" vertical="center"/>
    </xf>
    <xf numFmtId="189" fontId="14" fillId="0" borderId="30" xfId="0" applyNumberFormat="1" applyFont="1" applyFill="1" applyBorder="1" applyAlignment="1">
      <alignment horizontal="right" vertical="center"/>
    </xf>
    <xf numFmtId="189" fontId="14" fillId="0" borderId="32" xfId="0" applyNumberFormat="1" applyFont="1" applyFill="1" applyBorder="1" applyAlignment="1">
      <alignment horizontal="right" vertical="center"/>
    </xf>
    <xf numFmtId="189" fontId="14" fillId="0" borderId="31" xfId="0" applyNumberFormat="1" applyFont="1" applyFill="1" applyBorder="1" applyAlignment="1">
      <alignment horizontal="right" vertical="center"/>
    </xf>
    <xf numFmtId="49" fontId="6" fillId="0" borderId="33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188" fontId="13" fillId="0" borderId="34" xfId="0" applyNumberFormat="1" applyFont="1" applyFill="1" applyBorder="1" applyAlignment="1">
      <alignment horizontal="right" vertical="center"/>
    </xf>
    <xf numFmtId="188" fontId="13" fillId="0" borderId="36" xfId="0" applyNumberFormat="1" applyFont="1" applyFill="1" applyBorder="1" applyAlignment="1">
      <alignment horizontal="right" vertical="center"/>
    </xf>
    <xf numFmtId="188" fontId="13" fillId="0" borderId="35" xfId="0" applyNumberFormat="1" applyFont="1" applyFill="1" applyBorder="1" applyAlignment="1">
      <alignment horizontal="right" vertical="center"/>
    </xf>
    <xf numFmtId="196" fontId="13" fillId="0" borderId="34" xfId="0" applyNumberFormat="1" applyFont="1" applyFill="1" applyBorder="1" applyAlignment="1">
      <alignment horizontal="right" vertical="center"/>
    </xf>
    <xf numFmtId="189" fontId="13" fillId="0" borderId="34" xfId="0" applyNumberFormat="1" applyFont="1" applyFill="1" applyBorder="1" applyAlignment="1">
      <alignment horizontal="right" vertical="center"/>
    </xf>
    <xf numFmtId="189" fontId="13" fillId="0" borderId="36" xfId="0" applyNumberFormat="1" applyFont="1" applyFill="1" applyBorder="1" applyAlignment="1">
      <alignment horizontal="right" vertical="center"/>
    </xf>
    <xf numFmtId="189" fontId="13" fillId="0" borderId="35" xfId="0" applyNumberFormat="1" applyFont="1" applyFill="1" applyBorder="1" applyAlignment="1">
      <alignment horizontal="right" vertical="center"/>
    </xf>
    <xf numFmtId="49" fontId="5" fillId="0" borderId="37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view="pageBreakPreview" zoomScaleSheetLayoutView="100" zoomScalePageLayoutView="0" workbookViewId="0" topLeftCell="A1">
      <selection activeCell="A1" sqref="A1:C2"/>
    </sheetView>
  </sheetViews>
  <sheetFormatPr defaultColWidth="9.00390625" defaultRowHeight="13.5"/>
  <cols>
    <col min="1" max="1" width="1.625" style="2" customWidth="1"/>
    <col min="2" max="2" width="9.625" style="2" customWidth="1"/>
    <col min="3" max="3" width="6.625" style="2" customWidth="1"/>
    <col min="4" max="4" width="6.00390625" style="2" customWidth="1"/>
    <col min="5" max="5" width="6.625" style="2" customWidth="1"/>
    <col min="6" max="7" width="6.00390625" style="2" customWidth="1"/>
    <col min="8" max="11" width="6.625" style="2" customWidth="1"/>
    <col min="12" max="12" width="7.875" style="2" customWidth="1"/>
    <col min="13" max="16" width="6.625" style="2" customWidth="1"/>
    <col min="17" max="17" width="7.875" style="2" customWidth="1"/>
    <col min="18" max="20" width="6.625" style="2" customWidth="1"/>
    <col min="21" max="21" width="4.625" style="2" customWidth="1"/>
    <col min="22" max="22" width="9.00390625" style="2" customWidth="1"/>
    <col min="23" max="23" width="2.625" style="2" customWidth="1"/>
    <col min="24" max="24" width="9.00390625" style="2" customWidth="1"/>
    <col min="25" max="25" width="12.25390625" style="2" customWidth="1"/>
    <col min="26" max="16384" width="9.00390625" style="2" customWidth="1"/>
  </cols>
  <sheetData>
    <row r="1" spans="1:21" ht="17.25" customHeight="1">
      <c r="A1" s="49" t="s">
        <v>75</v>
      </c>
      <c r="B1" s="49"/>
      <c r="C1" s="49"/>
      <c r="D1" s="43" t="s">
        <v>26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"/>
      <c r="U1" s="1"/>
    </row>
    <row r="2" spans="1:21" ht="17.25" customHeight="1">
      <c r="A2" s="49"/>
      <c r="B2" s="49"/>
      <c r="C2" s="4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  <c r="U2" s="1"/>
    </row>
    <row r="3" spans="1:21" ht="15" customHeight="1" thickBot="1">
      <c r="A3" s="3"/>
      <c r="B3" s="3" t="s">
        <v>63</v>
      </c>
      <c r="C3" s="3" t="s">
        <v>67</v>
      </c>
      <c r="D3" s="3"/>
      <c r="E3" s="3"/>
      <c r="F3" s="3"/>
      <c r="G3" s="3"/>
      <c r="H3" s="3"/>
      <c r="I3" s="4"/>
      <c r="J3" s="3"/>
      <c r="K3" s="3"/>
      <c r="L3" s="3"/>
      <c r="M3" s="64"/>
      <c r="N3" s="64"/>
      <c r="O3" s="64"/>
      <c r="P3" s="3"/>
      <c r="Q3" s="3"/>
      <c r="R3" s="3"/>
      <c r="S3" s="44" t="s">
        <v>79</v>
      </c>
      <c r="T3" s="44"/>
      <c r="U3" s="44"/>
    </row>
    <row r="4" spans="1:25" ht="15.75" customHeight="1">
      <c r="A4" s="50" t="s">
        <v>29</v>
      </c>
      <c r="B4" s="51"/>
      <c r="C4" s="58" t="s">
        <v>59</v>
      </c>
      <c r="D4" s="59"/>
      <c r="E4" s="59"/>
      <c r="F4" s="59"/>
      <c r="G4" s="59"/>
      <c r="H4" s="59"/>
      <c r="I4" s="59"/>
      <c r="J4" s="59"/>
      <c r="K4" s="60"/>
      <c r="L4" s="61" t="s">
        <v>60</v>
      </c>
      <c r="M4" s="62"/>
      <c r="N4" s="62"/>
      <c r="O4" s="62"/>
      <c r="P4" s="62"/>
      <c r="Q4" s="62"/>
      <c r="R4" s="62"/>
      <c r="S4" s="62"/>
      <c r="T4" s="63"/>
      <c r="U4" s="67" t="s">
        <v>29</v>
      </c>
      <c r="W4" s="5" t="s">
        <v>78</v>
      </c>
      <c r="X4" s="5"/>
      <c r="Y4" s="5"/>
    </row>
    <row r="5" spans="1:25" ht="15.75" customHeight="1">
      <c r="A5" s="52"/>
      <c r="B5" s="53"/>
      <c r="C5" s="65" t="s">
        <v>24</v>
      </c>
      <c r="D5" s="45" t="s">
        <v>28</v>
      </c>
      <c r="E5" s="46" t="s">
        <v>25</v>
      </c>
      <c r="F5" s="45" t="s">
        <v>64</v>
      </c>
      <c r="G5" s="46" t="s">
        <v>65</v>
      </c>
      <c r="H5" s="47" t="s">
        <v>66</v>
      </c>
      <c r="I5" s="56" t="s">
        <v>68</v>
      </c>
      <c r="J5" s="45" t="s">
        <v>61</v>
      </c>
      <c r="K5" s="45" t="s">
        <v>62</v>
      </c>
      <c r="L5" s="45" t="s">
        <v>24</v>
      </c>
      <c r="M5" s="45" t="s">
        <v>28</v>
      </c>
      <c r="N5" s="46" t="s">
        <v>25</v>
      </c>
      <c r="O5" s="45" t="s">
        <v>64</v>
      </c>
      <c r="P5" s="46" t="s">
        <v>65</v>
      </c>
      <c r="Q5" s="47" t="s">
        <v>66</v>
      </c>
      <c r="R5" s="56" t="s">
        <v>68</v>
      </c>
      <c r="S5" s="45" t="s">
        <v>61</v>
      </c>
      <c r="T5" s="47" t="s">
        <v>62</v>
      </c>
      <c r="U5" s="68"/>
      <c r="W5" s="73" t="s">
        <v>29</v>
      </c>
      <c r="X5" s="74"/>
      <c r="Y5" s="71"/>
    </row>
    <row r="6" spans="1:25" ht="22.5" customHeight="1">
      <c r="A6" s="54"/>
      <c r="B6" s="55"/>
      <c r="C6" s="65"/>
      <c r="D6" s="46"/>
      <c r="E6" s="46"/>
      <c r="F6" s="46"/>
      <c r="G6" s="46"/>
      <c r="H6" s="46"/>
      <c r="I6" s="57"/>
      <c r="J6" s="46"/>
      <c r="K6" s="46"/>
      <c r="L6" s="45"/>
      <c r="M6" s="45"/>
      <c r="N6" s="46"/>
      <c r="O6" s="46"/>
      <c r="P6" s="46"/>
      <c r="Q6" s="46"/>
      <c r="R6" s="57"/>
      <c r="S6" s="46"/>
      <c r="T6" s="48"/>
      <c r="U6" s="68"/>
      <c r="V6" s="6"/>
      <c r="W6" s="73"/>
      <c r="X6" s="74"/>
      <c r="Y6" s="72"/>
    </row>
    <row r="7" spans="1:25" s="9" customFormat="1" ht="12" customHeight="1">
      <c r="A7" s="105" t="s">
        <v>23</v>
      </c>
      <c r="B7" s="106"/>
      <c r="C7" s="107">
        <f>SUM(C9,C11)</f>
        <v>3138</v>
      </c>
      <c r="D7" s="107">
        <f aca="true" t="shared" si="0" ref="D7:K7">SUM(D9,D11)</f>
        <v>765</v>
      </c>
      <c r="E7" s="108">
        <f t="shared" si="0"/>
        <v>2053</v>
      </c>
      <c r="F7" s="107">
        <f t="shared" si="0"/>
        <v>642</v>
      </c>
      <c r="G7" s="107">
        <f t="shared" si="0"/>
        <v>313</v>
      </c>
      <c r="H7" s="107">
        <f t="shared" si="0"/>
        <v>12720</v>
      </c>
      <c r="I7" s="108">
        <f t="shared" si="0"/>
        <v>6252</v>
      </c>
      <c r="J7" s="107">
        <f t="shared" si="0"/>
        <v>1402</v>
      </c>
      <c r="K7" s="109">
        <f t="shared" si="0"/>
        <v>619</v>
      </c>
      <c r="L7" s="110">
        <f>ROUND(C7/$Y7*100000,1)</f>
        <v>264.8</v>
      </c>
      <c r="M7" s="111">
        <f aca="true" t="shared" si="1" ref="M7:S7">ROUND(D7/$Y7*100000,1)</f>
        <v>64.6</v>
      </c>
      <c r="N7" s="112">
        <f t="shared" si="1"/>
        <v>173.2</v>
      </c>
      <c r="O7" s="111">
        <f t="shared" si="1"/>
        <v>54.2</v>
      </c>
      <c r="P7" s="111">
        <f>ROUND(G7/$Y7*100000,1)</f>
        <v>26.4</v>
      </c>
      <c r="Q7" s="111">
        <f>ROUND(H7/$Y7*100000,1)</f>
        <v>1073.4</v>
      </c>
      <c r="R7" s="112">
        <f t="shared" si="1"/>
        <v>527.6</v>
      </c>
      <c r="S7" s="111">
        <f t="shared" si="1"/>
        <v>118.3</v>
      </c>
      <c r="T7" s="113">
        <f>ROUND(K7/$Y7*100000,1)</f>
        <v>52.2</v>
      </c>
      <c r="U7" s="114" t="s">
        <v>5</v>
      </c>
      <c r="W7" s="69" t="s">
        <v>45</v>
      </c>
      <c r="X7" s="70"/>
      <c r="Y7" s="10">
        <v>1185000</v>
      </c>
    </row>
    <row r="8" spans="1:25" s="17" customFormat="1" ht="12" customHeight="1">
      <c r="A8" s="11"/>
      <c r="B8" s="12"/>
      <c r="C8" s="13"/>
      <c r="D8" s="13"/>
      <c r="E8" s="76"/>
      <c r="F8" s="13"/>
      <c r="G8" s="13"/>
      <c r="H8" s="13"/>
      <c r="I8" s="76"/>
      <c r="J8" s="13"/>
      <c r="K8" s="85"/>
      <c r="L8" s="14"/>
      <c r="M8" s="14"/>
      <c r="N8" s="82"/>
      <c r="O8" s="14"/>
      <c r="P8" s="14"/>
      <c r="Q8" s="14"/>
      <c r="R8" s="82"/>
      <c r="S8" s="14"/>
      <c r="T8" s="15"/>
      <c r="U8" s="16"/>
      <c r="W8" s="18"/>
      <c r="X8" s="19"/>
      <c r="Y8" s="20"/>
    </row>
    <row r="9" spans="1:25" s="9" customFormat="1" ht="12" customHeight="1">
      <c r="A9" s="40" t="s">
        <v>27</v>
      </c>
      <c r="B9" s="41"/>
      <c r="C9" s="21">
        <f aca="true" t="shared" si="2" ref="C9:K9">SUM(C13:C26)</f>
        <v>3072</v>
      </c>
      <c r="D9" s="21">
        <f t="shared" si="2"/>
        <v>733</v>
      </c>
      <c r="E9" s="77">
        <f t="shared" si="2"/>
        <v>2010</v>
      </c>
      <c r="F9" s="21">
        <f t="shared" si="2"/>
        <v>608</v>
      </c>
      <c r="G9" s="21">
        <f t="shared" si="2"/>
        <v>309</v>
      </c>
      <c r="H9" s="21">
        <f t="shared" si="2"/>
        <v>12453</v>
      </c>
      <c r="I9" s="77">
        <f t="shared" si="2"/>
        <v>6017</v>
      </c>
      <c r="J9" s="21">
        <f t="shared" si="2"/>
        <v>1358</v>
      </c>
      <c r="K9" s="86">
        <f t="shared" si="2"/>
        <v>602</v>
      </c>
      <c r="L9" s="14">
        <f aca="true" t="shared" si="3" ref="L9:R9">ROUND(C9/$Y9*100000,1)</f>
        <v>272.2</v>
      </c>
      <c r="M9" s="14">
        <f t="shared" si="3"/>
        <v>64.9</v>
      </c>
      <c r="N9" s="82">
        <f t="shared" si="3"/>
        <v>178.1</v>
      </c>
      <c r="O9" s="14">
        <f t="shared" si="3"/>
        <v>53.9</v>
      </c>
      <c r="P9" s="14">
        <f t="shared" si="3"/>
        <v>27.4</v>
      </c>
      <c r="Q9" s="14">
        <f t="shared" si="3"/>
        <v>1103.3</v>
      </c>
      <c r="R9" s="82">
        <f t="shared" si="3"/>
        <v>533.1</v>
      </c>
      <c r="S9" s="14">
        <f aca="true" t="shared" si="4" ref="S9:S29">ROUND(J9/$Y9*100000,1)</f>
        <v>120.3</v>
      </c>
      <c r="T9" s="15">
        <f aca="true" t="shared" si="5" ref="T9:T29">ROUND(K9/$Y9*100000,1)</f>
        <v>53.3</v>
      </c>
      <c r="U9" s="8" t="s">
        <v>6</v>
      </c>
      <c r="W9" s="40" t="s">
        <v>46</v>
      </c>
      <c r="X9" s="41"/>
      <c r="Y9" s="22">
        <f>SUM(Y13:Y26)</f>
        <v>1128744</v>
      </c>
    </row>
    <row r="10" spans="1:25" s="17" customFormat="1" ht="12" customHeight="1">
      <c r="A10" s="11"/>
      <c r="B10" s="12"/>
      <c r="C10" s="13"/>
      <c r="D10" s="13"/>
      <c r="E10" s="76"/>
      <c r="F10" s="13"/>
      <c r="G10" s="13"/>
      <c r="H10" s="13"/>
      <c r="I10" s="76"/>
      <c r="J10" s="13"/>
      <c r="K10" s="85"/>
      <c r="L10" s="14"/>
      <c r="M10" s="14"/>
      <c r="N10" s="82"/>
      <c r="O10" s="14"/>
      <c r="P10" s="14"/>
      <c r="Q10" s="14"/>
      <c r="R10" s="82"/>
      <c r="S10" s="14"/>
      <c r="T10" s="15"/>
      <c r="U10" s="16"/>
      <c r="W10" s="18"/>
      <c r="X10" s="19"/>
      <c r="Y10" s="20"/>
    </row>
    <row r="11" spans="1:25" s="9" customFormat="1" ht="12" customHeight="1">
      <c r="A11" s="90" t="s">
        <v>30</v>
      </c>
      <c r="B11" s="91"/>
      <c r="C11" s="92">
        <f>SUM(C30,C32,C28)</f>
        <v>66</v>
      </c>
      <c r="D11" s="92">
        <f aca="true" t="shared" si="6" ref="D11:T11">SUM(D30,D32,D28)</f>
        <v>32</v>
      </c>
      <c r="E11" s="93">
        <f t="shared" si="6"/>
        <v>43</v>
      </c>
      <c r="F11" s="92">
        <f t="shared" si="6"/>
        <v>34</v>
      </c>
      <c r="G11" s="92">
        <f t="shared" si="6"/>
        <v>4</v>
      </c>
      <c r="H11" s="92">
        <f t="shared" si="6"/>
        <v>267</v>
      </c>
      <c r="I11" s="93">
        <f t="shared" si="6"/>
        <v>235</v>
      </c>
      <c r="J11" s="92">
        <f t="shared" si="6"/>
        <v>44</v>
      </c>
      <c r="K11" s="94">
        <f t="shared" si="6"/>
        <v>17</v>
      </c>
      <c r="L11" s="92">
        <f t="shared" si="6"/>
        <v>371.79999999999995</v>
      </c>
      <c r="M11" s="92">
        <f t="shared" si="6"/>
        <v>161</v>
      </c>
      <c r="N11" s="93">
        <f t="shared" si="6"/>
        <v>155.9</v>
      </c>
      <c r="O11" s="92">
        <f t="shared" si="6"/>
        <v>257.1</v>
      </c>
      <c r="P11" s="92">
        <f t="shared" si="6"/>
        <v>15</v>
      </c>
      <c r="Q11" s="92">
        <f t="shared" si="6"/>
        <v>1406.5</v>
      </c>
      <c r="R11" s="93">
        <f t="shared" si="6"/>
        <v>1075.3</v>
      </c>
      <c r="S11" s="92">
        <f t="shared" si="6"/>
        <v>335.6</v>
      </c>
      <c r="T11" s="92">
        <f t="shared" si="6"/>
        <v>105.69999999999999</v>
      </c>
      <c r="U11" s="95" t="s">
        <v>7</v>
      </c>
      <c r="W11" s="40" t="s">
        <v>47</v>
      </c>
      <c r="X11" s="41"/>
      <c r="Y11" s="22">
        <f>Y28+Y30+Y32</f>
        <v>57086</v>
      </c>
    </row>
    <row r="12" spans="1:25" s="17" customFormat="1" ht="12" customHeight="1">
      <c r="A12" s="11"/>
      <c r="B12" s="12"/>
      <c r="C12" s="23"/>
      <c r="D12" s="23"/>
      <c r="E12" s="78"/>
      <c r="F12" s="23"/>
      <c r="G12" s="23"/>
      <c r="H12" s="23"/>
      <c r="I12" s="78"/>
      <c r="J12" s="23"/>
      <c r="K12" s="87"/>
      <c r="L12" s="14"/>
      <c r="M12" s="14"/>
      <c r="N12" s="82"/>
      <c r="O12" s="14"/>
      <c r="P12" s="14"/>
      <c r="Q12" s="14"/>
      <c r="R12" s="82"/>
      <c r="S12" s="14"/>
      <c r="T12" s="15"/>
      <c r="U12" s="16"/>
      <c r="W12" s="18"/>
      <c r="X12" s="19"/>
      <c r="Y12" s="20"/>
    </row>
    <row r="13" spans="1:25" s="17" customFormat="1" ht="12" customHeight="1">
      <c r="A13" s="38" t="s">
        <v>31</v>
      </c>
      <c r="B13" s="39"/>
      <c r="C13" s="23">
        <v>1204</v>
      </c>
      <c r="D13" s="23">
        <v>317</v>
      </c>
      <c r="E13" s="78">
        <v>926</v>
      </c>
      <c r="F13" s="23">
        <v>224</v>
      </c>
      <c r="G13" s="23">
        <v>196</v>
      </c>
      <c r="H13" s="23">
        <v>4975</v>
      </c>
      <c r="I13" s="78">
        <v>2169</v>
      </c>
      <c r="J13" s="23">
        <v>641</v>
      </c>
      <c r="K13" s="87">
        <v>335</v>
      </c>
      <c r="L13" s="24">
        <f>ROUND(C13/$Y13*100000,1)</f>
        <v>252.6</v>
      </c>
      <c r="M13" s="24">
        <f aca="true" t="shared" si="7" ref="M13:T13">ROUND(D13/$Y13*100000,1)</f>
        <v>66.5</v>
      </c>
      <c r="N13" s="83">
        <f t="shared" si="7"/>
        <v>194.3</v>
      </c>
      <c r="O13" s="24">
        <f t="shared" si="7"/>
        <v>47</v>
      </c>
      <c r="P13" s="24">
        <f t="shared" si="7"/>
        <v>41.1</v>
      </c>
      <c r="Q13" s="24">
        <f t="shared" si="7"/>
        <v>1043.9</v>
      </c>
      <c r="R13" s="83">
        <f t="shared" si="7"/>
        <v>455.1</v>
      </c>
      <c r="S13" s="24">
        <f t="shared" si="7"/>
        <v>134.5</v>
      </c>
      <c r="T13" s="25">
        <f t="shared" si="7"/>
        <v>70.3</v>
      </c>
      <c r="U13" s="16" t="s">
        <v>8</v>
      </c>
      <c r="W13" s="38" t="s">
        <v>31</v>
      </c>
      <c r="X13" s="66"/>
      <c r="Y13" s="37">
        <v>476600</v>
      </c>
    </row>
    <row r="14" spans="1:25" s="17" customFormat="1" ht="12" customHeight="1">
      <c r="A14" s="38" t="s">
        <v>32</v>
      </c>
      <c r="B14" s="39"/>
      <c r="C14" s="23">
        <v>501</v>
      </c>
      <c r="D14" s="23">
        <v>94</v>
      </c>
      <c r="E14" s="78">
        <v>262</v>
      </c>
      <c r="F14" s="23">
        <v>68</v>
      </c>
      <c r="G14" s="23">
        <v>34</v>
      </c>
      <c r="H14" s="23">
        <v>2338</v>
      </c>
      <c r="I14" s="78">
        <v>868</v>
      </c>
      <c r="J14" s="23">
        <v>177</v>
      </c>
      <c r="K14" s="87">
        <v>90</v>
      </c>
      <c r="L14" s="24">
        <f aca="true" t="shared" si="8" ref="L14:L26">ROUND(C14/$Y14*100000,1)</f>
        <v>405.7</v>
      </c>
      <c r="M14" s="24">
        <f aca="true" t="shared" si="9" ref="M14:T14">ROUND(D14/$Y14*100000,1)</f>
        <v>76.1</v>
      </c>
      <c r="N14" s="83">
        <f t="shared" si="9"/>
        <v>212.2</v>
      </c>
      <c r="O14" s="24">
        <f t="shared" si="9"/>
        <v>55.1</v>
      </c>
      <c r="P14" s="24">
        <f t="shared" si="9"/>
        <v>27.5</v>
      </c>
      <c r="Q14" s="24">
        <f t="shared" si="9"/>
        <v>1893.5</v>
      </c>
      <c r="R14" s="83">
        <f t="shared" si="9"/>
        <v>703</v>
      </c>
      <c r="S14" s="24">
        <f t="shared" si="9"/>
        <v>143.3</v>
      </c>
      <c r="T14" s="25">
        <f t="shared" si="9"/>
        <v>72.9</v>
      </c>
      <c r="U14" s="16" t="s">
        <v>9</v>
      </c>
      <c r="W14" s="38" t="s">
        <v>48</v>
      </c>
      <c r="X14" s="66"/>
      <c r="Y14" s="37">
        <v>123477</v>
      </c>
    </row>
    <row r="15" spans="1:25" s="17" customFormat="1" ht="12" customHeight="1">
      <c r="A15" s="38" t="s">
        <v>33</v>
      </c>
      <c r="B15" s="39"/>
      <c r="C15" s="23">
        <v>183</v>
      </c>
      <c r="D15" s="23">
        <v>60</v>
      </c>
      <c r="E15" s="78">
        <v>134</v>
      </c>
      <c r="F15" s="23">
        <v>40</v>
      </c>
      <c r="G15" s="23">
        <v>16</v>
      </c>
      <c r="H15" s="23">
        <v>775</v>
      </c>
      <c r="I15" s="78">
        <v>489</v>
      </c>
      <c r="J15" s="23">
        <v>103</v>
      </c>
      <c r="K15" s="87">
        <v>40</v>
      </c>
      <c r="L15" s="24">
        <f t="shared" si="8"/>
        <v>216.7</v>
      </c>
      <c r="M15" s="24">
        <f aca="true" t="shared" si="10" ref="M15:M26">ROUND(D15/$Y15*100000,1)</f>
        <v>71.1</v>
      </c>
      <c r="N15" s="83">
        <f aca="true" t="shared" si="11" ref="N15:N26">ROUND(E15/$Y15*100000,1)</f>
        <v>158.7</v>
      </c>
      <c r="O15" s="24">
        <f aca="true" t="shared" si="12" ref="O15:O26">ROUND(F15/$Y15*100000,1)</f>
        <v>47.4</v>
      </c>
      <c r="P15" s="24">
        <f aca="true" t="shared" si="13" ref="P15:P26">ROUND(G15/$Y15*100000,1)</f>
        <v>18.9</v>
      </c>
      <c r="Q15" s="24">
        <f aca="true" t="shared" si="14" ref="Q15:Q26">ROUND(H15/$Y15*100000,1)</f>
        <v>917.8</v>
      </c>
      <c r="R15" s="83">
        <f aca="true" t="shared" si="15" ref="R15:R26">ROUND(I15/$Y15*100000,1)</f>
        <v>579.1</v>
      </c>
      <c r="S15" s="24">
        <f t="shared" si="4"/>
        <v>122</v>
      </c>
      <c r="T15" s="25">
        <f t="shared" si="5"/>
        <v>47.4</v>
      </c>
      <c r="U15" s="16" t="s">
        <v>10</v>
      </c>
      <c r="W15" s="38" t="s">
        <v>49</v>
      </c>
      <c r="X15" s="66"/>
      <c r="Y15" s="37">
        <v>84437</v>
      </c>
    </row>
    <row r="16" spans="1:25" s="17" customFormat="1" ht="12" customHeight="1">
      <c r="A16" s="38" t="s">
        <v>34</v>
      </c>
      <c r="B16" s="39"/>
      <c r="C16" s="23">
        <v>135</v>
      </c>
      <c r="D16" s="23">
        <v>40</v>
      </c>
      <c r="E16" s="78">
        <v>124</v>
      </c>
      <c r="F16" s="23">
        <v>40</v>
      </c>
      <c r="G16" s="23">
        <v>8</v>
      </c>
      <c r="H16" s="23">
        <v>673</v>
      </c>
      <c r="I16" s="78">
        <v>488</v>
      </c>
      <c r="J16" s="23">
        <v>75</v>
      </c>
      <c r="K16" s="87">
        <v>21</v>
      </c>
      <c r="L16" s="24">
        <f t="shared" si="8"/>
        <v>193.9</v>
      </c>
      <c r="M16" s="24">
        <f t="shared" si="10"/>
        <v>57.5</v>
      </c>
      <c r="N16" s="83">
        <f t="shared" si="11"/>
        <v>178.1</v>
      </c>
      <c r="O16" s="24">
        <f t="shared" si="12"/>
        <v>57.5</v>
      </c>
      <c r="P16" s="24">
        <f t="shared" si="13"/>
        <v>11.5</v>
      </c>
      <c r="Q16" s="24">
        <f t="shared" si="14"/>
        <v>966.8</v>
      </c>
      <c r="R16" s="83">
        <f t="shared" si="15"/>
        <v>701.1</v>
      </c>
      <c r="S16" s="24">
        <f t="shared" si="4"/>
        <v>107.7</v>
      </c>
      <c r="T16" s="25">
        <f t="shared" si="5"/>
        <v>30.2</v>
      </c>
      <c r="U16" s="16" t="s">
        <v>11</v>
      </c>
      <c r="W16" s="38" t="s">
        <v>34</v>
      </c>
      <c r="X16" s="66"/>
      <c r="Y16" s="37">
        <v>69608</v>
      </c>
    </row>
    <row r="17" spans="1:25" s="17" customFormat="1" ht="12" customHeight="1">
      <c r="A17" s="38" t="s">
        <v>35</v>
      </c>
      <c r="B17" s="39"/>
      <c r="C17" s="23">
        <v>145</v>
      </c>
      <c r="D17" s="23">
        <v>42</v>
      </c>
      <c r="E17" s="78">
        <v>129</v>
      </c>
      <c r="F17" s="23">
        <v>47</v>
      </c>
      <c r="G17" s="23">
        <v>11</v>
      </c>
      <c r="H17" s="23">
        <v>720</v>
      </c>
      <c r="I17" s="78">
        <v>414</v>
      </c>
      <c r="J17" s="23">
        <v>75</v>
      </c>
      <c r="K17" s="87">
        <v>27</v>
      </c>
      <c r="L17" s="24">
        <f t="shared" si="8"/>
        <v>192.6</v>
      </c>
      <c r="M17" s="24">
        <f t="shared" si="10"/>
        <v>55.8</v>
      </c>
      <c r="N17" s="83">
        <f t="shared" si="11"/>
        <v>171.4</v>
      </c>
      <c r="O17" s="24">
        <f t="shared" si="12"/>
        <v>62.4</v>
      </c>
      <c r="P17" s="24">
        <f t="shared" si="13"/>
        <v>14.6</v>
      </c>
      <c r="Q17" s="24">
        <f t="shared" si="14"/>
        <v>956.5</v>
      </c>
      <c r="R17" s="83">
        <f t="shared" si="15"/>
        <v>550</v>
      </c>
      <c r="S17" s="24">
        <f t="shared" si="4"/>
        <v>99.6</v>
      </c>
      <c r="T17" s="25">
        <f t="shared" si="5"/>
        <v>35.9</v>
      </c>
      <c r="U17" s="16" t="s">
        <v>12</v>
      </c>
      <c r="W17" s="38" t="s">
        <v>50</v>
      </c>
      <c r="X17" s="66"/>
      <c r="Y17" s="37">
        <v>75274</v>
      </c>
    </row>
    <row r="18" spans="1:25" s="17" customFormat="1" ht="12" customHeight="1">
      <c r="A18" s="38" t="s">
        <v>36</v>
      </c>
      <c r="B18" s="39"/>
      <c r="C18" s="23">
        <v>61</v>
      </c>
      <c r="D18" s="23">
        <v>25</v>
      </c>
      <c r="E18" s="78">
        <v>48</v>
      </c>
      <c r="F18" s="23">
        <v>30</v>
      </c>
      <c r="G18" s="23">
        <v>3</v>
      </c>
      <c r="H18" s="23">
        <v>281</v>
      </c>
      <c r="I18" s="78">
        <v>213</v>
      </c>
      <c r="J18" s="23">
        <v>44</v>
      </c>
      <c r="K18" s="87">
        <v>3</v>
      </c>
      <c r="L18" s="24">
        <f t="shared" si="8"/>
        <v>150.6</v>
      </c>
      <c r="M18" s="24">
        <f t="shared" si="10"/>
        <v>61.7</v>
      </c>
      <c r="N18" s="83">
        <f t="shared" si="11"/>
        <v>118.5</v>
      </c>
      <c r="O18" s="24">
        <f t="shared" si="12"/>
        <v>74.1</v>
      </c>
      <c r="P18" s="24">
        <f t="shared" si="13"/>
        <v>7.4</v>
      </c>
      <c r="Q18" s="24">
        <f t="shared" si="14"/>
        <v>693.7</v>
      </c>
      <c r="R18" s="83">
        <f t="shared" si="15"/>
        <v>525.8</v>
      </c>
      <c r="S18" s="24">
        <f t="shared" si="4"/>
        <v>108.6</v>
      </c>
      <c r="T18" s="25">
        <f t="shared" si="5"/>
        <v>7.4</v>
      </c>
      <c r="U18" s="16" t="s">
        <v>13</v>
      </c>
      <c r="W18" s="75" t="s">
        <v>51</v>
      </c>
      <c r="X18" s="66"/>
      <c r="Y18" s="37">
        <v>40506</v>
      </c>
    </row>
    <row r="19" spans="1:25" s="17" customFormat="1" ht="12" customHeight="1">
      <c r="A19" s="38" t="s">
        <v>37</v>
      </c>
      <c r="B19" s="39"/>
      <c r="C19" s="23">
        <v>30</v>
      </c>
      <c r="D19" s="23">
        <v>9</v>
      </c>
      <c r="E19" s="78">
        <v>21</v>
      </c>
      <c r="F19" s="23">
        <v>10</v>
      </c>
      <c r="G19" s="23">
        <v>0</v>
      </c>
      <c r="H19" s="23">
        <v>100</v>
      </c>
      <c r="I19" s="78">
        <v>82</v>
      </c>
      <c r="J19" s="23">
        <v>14</v>
      </c>
      <c r="K19" s="87">
        <v>6</v>
      </c>
      <c r="L19" s="24">
        <f t="shared" si="8"/>
        <v>156.7</v>
      </c>
      <c r="M19" s="24">
        <f t="shared" si="10"/>
        <v>47</v>
      </c>
      <c r="N19" s="83">
        <f t="shared" si="11"/>
        <v>109.7</v>
      </c>
      <c r="O19" s="24">
        <f t="shared" si="12"/>
        <v>52.2</v>
      </c>
      <c r="P19" s="24">
        <f t="shared" si="13"/>
        <v>0</v>
      </c>
      <c r="Q19" s="24">
        <f t="shared" si="14"/>
        <v>522.3</v>
      </c>
      <c r="R19" s="83">
        <f t="shared" si="15"/>
        <v>428.3</v>
      </c>
      <c r="S19" s="24">
        <f t="shared" si="4"/>
        <v>73.1</v>
      </c>
      <c r="T19" s="25">
        <f t="shared" si="5"/>
        <v>31.3</v>
      </c>
      <c r="U19" s="16" t="s">
        <v>14</v>
      </c>
      <c r="W19" s="38" t="s">
        <v>52</v>
      </c>
      <c r="X19" s="66"/>
      <c r="Y19" s="37">
        <v>19147</v>
      </c>
    </row>
    <row r="20" spans="1:25" s="17" customFormat="1" ht="12" customHeight="1">
      <c r="A20" s="38" t="s">
        <v>44</v>
      </c>
      <c r="B20" s="39"/>
      <c r="C20" s="23">
        <v>37</v>
      </c>
      <c r="D20" s="23">
        <v>10</v>
      </c>
      <c r="E20" s="78">
        <v>26</v>
      </c>
      <c r="F20" s="23">
        <v>17</v>
      </c>
      <c r="G20" s="23">
        <v>0</v>
      </c>
      <c r="H20" s="23">
        <v>162</v>
      </c>
      <c r="I20" s="78">
        <v>192</v>
      </c>
      <c r="J20" s="23">
        <v>37</v>
      </c>
      <c r="K20" s="87">
        <v>4</v>
      </c>
      <c r="L20" s="24">
        <f t="shared" si="8"/>
        <v>156.8</v>
      </c>
      <c r="M20" s="24">
        <f t="shared" si="10"/>
        <v>42.4</v>
      </c>
      <c r="N20" s="83">
        <f t="shared" si="11"/>
        <v>110.2</v>
      </c>
      <c r="O20" s="24">
        <f t="shared" si="12"/>
        <v>72</v>
      </c>
      <c r="P20" s="24">
        <f t="shared" si="13"/>
        <v>0</v>
      </c>
      <c r="Q20" s="24">
        <f t="shared" si="14"/>
        <v>686.5</v>
      </c>
      <c r="R20" s="83">
        <f t="shared" si="15"/>
        <v>813.6</v>
      </c>
      <c r="S20" s="24">
        <f t="shared" si="4"/>
        <v>156.8</v>
      </c>
      <c r="T20" s="25">
        <f t="shared" si="5"/>
        <v>17</v>
      </c>
      <c r="U20" s="16" t="s">
        <v>15</v>
      </c>
      <c r="W20" s="38" t="s">
        <v>44</v>
      </c>
      <c r="X20" s="66"/>
      <c r="Y20" s="37">
        <v>23598</v>
      </c>
    </row>
    <row r="21" spans="1:25" s="17" customFormat="1" ht="12" customHeight="1">
      <c r="A21" s="38" t="s">
        <v>38</v>
      </c>
      <c r="B21" s="39"/>
      <c r="C21" s="23">
        <v>34</v>
      </c>
      <c r="D21" s="23">
        <v>14</v>
      </c>
      <c r="E21" s="78">
        <v>24</v>
      </c>
      <c r="F21" s="23">
        <v>12</v>
      </c>
      <c r="G21" s="23">
        <v>0</v>
      </c>
      <c r="H21" s="23">
        <v>159</v>
      </c>
      <c r="I21" s="78">
        <v>99</v>
      </c>
      <c r="J21" s="23">
        <v>12</v>
      </c>
      <c r="K21" s="87">
        <v>40</v>
      </c>
      <c r="L21" s="24">
        <f t="shared" si="8"/>
        <v>144.8</v>
      </c>
      <c r="M21" s="24">
        <f t="shared" si="10"/>
        <v>59.6</v>
      </c>
      <c r="N21" s="83">
        <f t="shared" si="11"/>
        <v>102.2</v>
      </c>
      <c r="O21" s="24">
        <f t="shared" si="12"/>
        <v>51.1</v>
      </c>
      <c r="P21" s="24">
        <f t="shared" si="13"/>
        <v>0</v>
      </c>
      <c r="Q21" s="24">
        <f t="shared" si="14"/>
        <v>677.3</v>
      </c>
      <c r="R21" s="83">
        <f t="shared" si="15"/>
        <v>421.7</v>
      </c>
      <c r="S21" s="24">
        <f t="shared" si="4"/>
        <v>51.1</v>
      </c>
      <c r="T21" s="25">
        <f t="shared" si="5"/>
        <v>170.4</v>
      </c>
      <c r="U21" s="16" t="s">
        <v>76</v>
      </c>
      <c r="W21" s="38" t="s">
        <v>53</v>
      </c>
      <c r="X21" s="66"/>
      <c r="Y21" s="37">
        <v>23476</v>
      </c>
    </row>
    <row r="22" spans="1:25" s="17" customFormat="1" ht="12" customHeight="1">
      <c r="A22" s="38" t="s">
        <v>39</v>
      </c>
      <c r="B22" s="39"/>
      <c r="C22" s="23">
        <v>42</v>
      </c>
      <c r="D22" s="23">
        <v>13</v>
      </c>
      <c r="E22" s="78">
        <v>45</v>
      </c>
      <c r="F22" s="23">
        <v>13</v>
      </c>
      <c r="G22" s="23">
        <v>6</v>
      </c>
      <c r="H22" s="23">
        <v>262</v>
      </c>
      <c r="I22" s="78">
        <v>148</v>
      </c>
      <c r="J22" s="23">
        <v>30</v>
      </c>
      <c r="K22" s="87">
        <v>15</v>
      </c>
      <c r="L22" s="24">
        <f t="shared" si="8"/>
        <v>135.4</v>
      </c>
      <c r="M22" s="24">
        <f t="shared" si="10"/>
        <v>41.9</v>
      </c>
      <c r="N22" s="83">
        <f t="shared" si="11"/>
        <v>145.1</v>
      </c>
      <c r="O22" s="24">
        <f t="shared" si="12"/>
        <v>41.9</v>
      </c>
      <c r="P22" s="24">
        <f t="shared" si="13"/>
        <v>19.3</v>
      </c>
      <c r="Q22" s="24">
        <f t="shared" si="14"/>
        <v>844.9</v>
      </c>
      <c r="R22" s="83">
        <f t="shared" si="15"/>
        <v>477.3</v>
      </c>
      <c r="S22" s="24">
        <f t="shared" si="4"/>
        <v>96.7</v>
      </c>
      <c r="T22" s="25">
        <f t="shared" si="5"/>
        <v>48.4</v>
      </c>
      <c r="U22" s="16" t="s">
        <v>16</v>
      </c>
      <c r="W22" s="38" t="s">
        <v>54</v>
      </c>
      <c r="X22" s="66"/>
      <c r="Y22" s="37">
        <v>31010</v>
      </c>
    </row>
    <row r="23" spans="1:25" s="17" customFormat="1" ht="12" customHeight="1">
      <c r="A23" s="38" t="s">
        <v>40</v>
      </c>
      <c r="B23" s="39"/>
      <c r="C23" s="23">
        <v>101</v>
      </c>
      <c r="D23" s="23">
        <v>34</v>
      </c>
      <c r="E23" s="78">
        <v>81</v>
      </c>
      <c r="F23" s="23">
        <v>26</v>
      </c>
      <c r="G23" s="23">
        <v>9</v>
      </c>
      <c r="H23" s="23">
        <v>459</v>
      </c>
      <c r="I23" s="78">
        <v>371</v>
      </c>
      <c r="J23" s="23">
        <v>62</v>
      </c>
      <c r="K23" s="87">
        <v>10</v>
      </c>
      <c r="L23" s="24">
        <f t="shared" si="8"/>
        <v>174</v>
      </c>
      <c r="M23" s="24">
        <f t="shared" si="10"/>
        <v>58.6</v>
      </c>
      <c r="N23" s="83">
        <f t="shared" si="11"/>
        <v>139.6</v>
      </c>
      <c r="O23" s="24">
        <f t="shared" si="12"/>
        <v>44.8</v>
      </c>
      <c r="P23" s="24">
        <f t="shared" si="13"/>
        <v>15.5</v>
      </c>
      <c r="Q23" s="24">
        <f t="shared" si="14"/>
        <v>790.8</v>
      </c>
      <c r="R23" s="83">
        <f t="shared" si="15"/>
        <v>639.2</v>
      </c>
      <c r="S23" s="24">
        <f t="shared" si="4"/>
        <v>106.8</v>
      </c>
      <c r="T23" s="25">
        <f t="shared" si="5"/>
        <v>17.2</v>
      </c>
      <c r="U23" s="16" t="s">
        <v>17</v>
      </c>
      <c r="W23" s="38" t="s">
        <v>55</v>
      </c>
      <c r="X23" s="39"/>
      <c r="Y23" s="37">
        <v>58040</v>
      </c>
    </row>
    <row r="24" spans="1:25" s="17" customFormat="1" ht="12" customHeight="1">
      <c r="A24" s="38" t="s">
        <v>69</v>
      </c>
      <c r="B24" s="39"/>
      <c r="C24" s="23">
        <v>74</v>
      </c>
      <c r="D24" s="23">
        <v>22</v>
      </c>
      <c r="E24" s="78">
        <v>69</v>
      </c>
      <c r="F24" s="23">
        <v>34</v>
      </c>
      <c r="G24" s="23">
        <v>5</v>
      </c>
      <c r="H24" s="23">
        <v>342</v>
      </c>
      <c r="I24" s="78">
        <v>220</v>
      </c>
      <c r="J24" s="23">
        <v>17</v>
      </c>
      <c r="K24" s="87">
        <v>3</v>
      </c>
      <c r="L24" s="24">
        <f aca="true" t="shared" si="16" ref="L24:T25">ROUND(C24/$Y24*100000,1)</f>
        <v>192.3</v>
      </c>
      <c r="M24" s="24">
        <f t="shared" si="16"/>
        <v>57.2</v>
      </c>
      <c r="N24" s="83">
        <f t="shared" si="16"/>
        <v>179.3</v>
      </c>
      <c r="O24" s="24">
        <f t="shared" si="16"/>
        <v>88.4</v>
      </c>
      <c r="P24" s="24">
        <f t="shared" si="16"/>
        <v>13</v>
      </c>
      <c r="Q24" s="24">
        <f t="shared" si="16"/>
        <v>888.7</v>
      </c>
      <c r="R24" s="83">
        <f t="shared" si="16"/>
        <v>571.7</v>
      </c>
      <c r="S24" s="24">
        <f t="shared" si="16"/>
        <v>44.2</v>
      </c>
      <c r="T24" s="25">
        <f t="shared" si="16"/>
        <v>7.8</v>
      </c>
      <c r="U24" s="16" t="s">
        <v>77</v>
      </c>
      <c r="W24" s="38" t="s">
        <v>74</v>
      </c>
      <c r="X24" s="39"/>
      <c r="Y24" s="37">
        <v>38482</v>
      </c>
    </row>
    <row r="25" spans="1:25" s="17" customFormat="1" ht="12" customHeight="1">
      <c r="A25" s="38" t="s">
        <v>70</v>
      </c>
      <c r="B25" s="39"/>
      <c r="C25" s="23">
        <v>479</v>
      </c>
      <c r="D25" s="23">
        <v>36</v>
      </c>
      <c r="E25" s="78">
        <v>85</v>
      </c>
      <c r="F25" s="23">
        <v>22</v>
      </c>
      <c r="G25" s="23">
        <v>21</v>
      </c>
      <c r="H25" s="23">
        <v>936</v>
      </c>
      <c r="I25" s="78">
        <v>133</v>
      </c>
      <c r="J25" s="23">
        <v>43</v>
      </c>
      <c r="K25" s="87">
        <v>4</v>
      </c>
      <c r="L25" s="24">
        <f t="shared" si="16"/>
        <v>1396.6</v>
      </c>
      <c r="M25" s="24">
        <f t="shared" si="16"/>
        <v>105</v>
      </c>
      <c r="N25" s="83">
        <f t="shared" si="16"/>
        <v>247.8</v>
      </c>
      <c r="O25" s="24">
        <f t="shared" si="16"/>
        <v>64.1</v>
      </c>
      <c r="P25" s="24">
        <f t="shared" si="16"/>
        <v>61.2</v>
      </c>
      <c r="Q25" s="24">
        <f t="shared" si="16"/>
        <v>2729.1</v>
      </c>
      <c r="R25" s="83">
        <f t="shared" si="16"/>
        <v>387.8</v>
      </c>
      <c r="S25" s="24">
        <f t="shared" si="16"/>
        <v>125.4</v>
      </c>
      <c r="T25" s="25">
        <f t="shared" si="16"/>
        <v>11.7</v>
      </c>
      <c r="U25" s="16" t="s">
        <v>73</v>
      </c>
      <c r="W25" s="38" t="s">
        <v>70</v>
      </c>
      <c r="X25" s="39"/>
      <c r="Y25" s="37">
        <v>34297</v>
      </c>
    </row>
    <row r="26" spans="1:25" s="17" customFormat="1" ht="12" customHeight="1">
      <c r="A26" s="96" t="s">
        <v>71</v>
      </c>
      <c r="B26" s="97"/>
      <c r="C26" s="98">
        <v>46</v>
      </c>
      <c r="D26" s="98">
        <v>17</v>
      </c>
      <c r="E26" s="99">
        <v>36</v>
      </c>
      <c r="F26" s="98">
        <v>25</v>
      </c>
      <c r="G26" s="98">
        <v>0</v>
      </c>
      <c r="H26" s="98">
        <v>271</v>
      </c>
      <c r="I26" s="99">
        <v>131</v>
      </c>
      <c r="J26" s="98">
        <v>28</v>
      </c>
      <c r="K26" s="100">
        <v>4</v>
      </c>
      <c r="L26" s="101">
        <f t="shared" si="8"/>
        <v>149.4</v>
      </c>
      <c r="M26" s="101">
        <f t="shared" si="10"/>
        <v>55.2</v>
      </c>
      <c r="N26" s="102">
        <f t="shared" si="11"/>
        <v>116.9</v>
      </c>
      <c r="O26" s="101">
        <f t="shared" si="12"/>
        <v>81.2</v>
      </c>
      <c r="P26" s="101">
        <f t="shared" si="13"/>
        <v>0</v>
      </c>
      <c r="Q26" s="101">
        <f t="shared" si="14"/>
        <v>880.1</v>
      </c>
      <c r="R26" s="102">
        <f t="shared" si="15"/>
        <v>425.4</v>
      </c>
      <c r="S26" s="101">
        <f t="shared" si="4"/>
        <v>90.9</v>
      </c>
      <c r="T26" s="103">
        <f t="shared" si="5"/>
        <v>13</v>
      </c>
      <c r="U26" s="104" t="s">
        <v>19</v>
      </c>
      <c r="W26" s="38" t="s">
        <v>71</v>
      </c>
      <c r="X26" s="66"/>
      <c r="Y26" s="37">
        <v>30792</v>
      </c>
    </row>
    <row r="27" spans="1:25" s="17" customFormat="1" ht="12" customHeight="1">
      <c r="A27" s="11"/>
      <c r="B27" s="12"/>
      <c r="C27" s="23"/>
      <c r="D27" s="23"/>
      <c r="E27" s="78"/>
      <c r="F27" s="23"/>
      <c r="G27" s="23"/>
      <c r="H27" s="23"/>
      <c r="I27" s="78"/>
      <c r="J27" s="23"/>
      <c r="K27" s="87"/>
      <c r="L27" s="14"/>
      <c r="M27" s="14"/>
      <c r="N27" s="82"/>
      <c r="O27" s="14"/>
      <c r="P27" s="14"/>
      <c r="Q27" s="14"/>
      <c r="R27" s="82"/>
      <c r="S27" s="14"/>
      <c r="T27" s="15"/>
      <c r="U27" s="16"/>
      <c r="W27" s="11"/>
      <c r="X27" s="12"/>
      <c r="Y27" s="20"/>
    </row>
    <row r="28" spans="1:25" s="17" customFormat="1" ht="12" customHeight="1">
      <c r="A28" s="40" t="s">
        <v>72</v>
      </c>
      <c r="B28" s="41"/>
      <c r="C28" s="21">
        <f aca="true" t="shared" si="17" ref="C28:K28">SUM(C29:C29)</f>
        <v>3</v>
      </c>
      <c r="D28" s="21">
        <f t="shared" si="17"/>
        <v>1</v>
      </c>
      <c r="E28" s="77">
        <f t="shared" si="17"/>
        <v>0</v>
      </c>
      <c r="F28" s="21">
        <f t="shared" si="17"/>
        <v>3</v>
      </c>
      <c r="G28" s="21">
        <f t="shared" si="17"/>
        <v>0</v>
      </c>
      <c r="H28" s="21">
        <f t="shared" si="17"/>
        <v>10</v>
      </c>
      <c r="I28" s="77">
        <f t="shared" si="17"/>
        <v>5</v>
      </c>
      <c r="J28" s="21">
        <f t="shared" si="17"/>
        <v>4</v>
      </c>
      <c r="K28" s="86">
        <f t="shared" si="17"/>
        <v>1</v>
      </c>
      <c r="L28" s="14">
        <f aca="true" t="shared" si="18" ref="L28:T28">ROUND(C28/$Y28*100000,1)</f>
        <v>143.7</v>
      </c>
      <c r="M28" s="14">
        <f t="shared" si="18"/>
        <v>47.9</v>
      </c>
      <c r="N28" s="82">
        <f t="shared" si="18"/>
        <v>0</v>
      </c>
      <c r="O28" s="14">
        <f t="shared" si="18"/>
        <v>143.7</v>
      </c>
      <c r="P28" s="14">
        <f t="shared" si="18"/>
        <v>0</v>
      </c>
      <c r="Q28" s="14">
        <f t="shared" si="18"/>
        <v>478.9</v>
      </c>
      <c r="R28" s="82">
        <f t="shared" si="18"/>
        <v>239.5</v>
      </c>
      <c r="S28" s="14">
        <f t="shared" si="18"/>
        <v>191.6</v>
      </c>
      <c r="T28" s="15">
        <f t="shared" si="18"/>
        <v>47.9</v>
      </c>
      <c r="U28" s="8" t="s">
        <v>18</v>
      </c>
      <c r="V28" s="9"/>
      <c r="W28" s="40" t="s">
        <v>72</v>
      </c>
      <c r="X28" s="42"/>
      <c r="Y28" s="22">
        <f>SUM(Y29:Y29)</f>
        <v>2088</v>
      </c>
    </row>
    <row r="29" spans="1:25" s="17" customFormat="1" ht="12" customHeight="1">
      <c r="A29" s="11"/>
      <c r="B29" s="12" t="s">
        <v>41</v>
      </c>
      <c r="C29" s="23">
        <v>3</v>
      </c>
      <c r="D29" s="23">
        <v>1</v>
      </c>
      <c r="E29" s="78">
        <v>0</v>
      </c>
      <c r="F29" s="23">
        <v>3</v>
      </c>
      <c r="G29" s="23">
        <v>0</v>
      </c>
      <c r="H29" s="23">
        <v>10</v>
      </c>
      <c r="I29" s="78">
        <v>5</v>
      </c>
      <c r="J29" s="23">
        <v>4</v>
      </c>
      <c r="K29" s="87">
        <v>1</v>
      </c>
      <c r="L29" s="24">
        <f aca="true" t="shared" si="19" ref="L29:R34">ROUND(C29/$Y29*100000,1)</f>
        <v>143.7</v>
      </c>
      <c r="M29" s="24">
        <f t="shared" si="19"/>
        <v>47.9</v>
      </c>
      <c r="N29" s="83">
        <f t="shared" si="19"/>
        <v>0</v>
      </c>
      <c r="O29" s="24">
        <f t="shared" si="19"/>
        <v>143.7</v>
      </c>
      <c r="P29" s="24">
        <f t="shared" si="19"/>
        <v>0</v>
      </c>
      <c r="Q29" s="24">
        <f t="shared" si="19"/>
        <v>478.9</v>
      </c>
      <c r="R29" s="83">
        <f t="shared" si="19"/>
        <v>239.5</v>
      </c>
      <c r="S29" s="24">
        <f t="shared" si="4"/>
        <v>191.6</v>
      </c>
      <c r="T29" s="25">
        <f t="shared" si="5"/>
        <v>47.9</v>
      </c>
      <c r="U29" s="16" t="s">
        <v>20</v>
      </c>
      <c r="W29" s="11"/>
      <c r="X29" s="12" t="s">
        <v>41</v>
      </c>
      <c r="Y29" s="34">
        <v>2088</v>
      </c>
    </row>
    <row r="30" spans="1:25" s="9" customFormat="1" ht="12" customHeight="1">
      <c r="A30" s="40" t="s">
        <v>42</v>
      </c>
      <c r="B30" s="41"/>
      <c r="C30" s="21">
        <f aca="true" t="shared" si="20" ref="C30:K30">SUM(C31:C31)</f>
        <v>37</v>
      </c>
      <c r="D30" s="21">
        <f t="shared" si="20"/>
        <v>14</v>
      </c>
      <c r="E30" s="77">
        <f t="shared" si="20"/>
        <v>24</v>
      </c>
      <c r="F30" s="21">
        <f t="shared" si="20"/>
        <v>13</v>
      </c>
      <c r="G30" s="21">
        <f t="shared" si="20"/>
        <v>0</v>
      </c>
      <c r="H30" s="21">
        <f t="shared" si="20"/>
        <v>164</v>
      </c>
      <c r="I30" s="77">
        <f t="shared" si="20"/>
        <v>121</v>
      </c>
      <c r="J30" s="21">
        <f t="shared" si="20"/>
        <v>27</v>
      </c>
      <c r="K30" s="86">
        <f t="shared" si="20"/>
        <v>10</v>
      </c>
      <c r="L30" s="14">
        <f t="shared" si="19"/>
        <v>130.6</v>
      </c>
      <c r="M30" s="14">
        <f t="shared" si="19"/>
        <v>49.4</v>
      </c>
      <c r="N30" s="82">
        <f t="shared" si="19"/>
        <v>84.7</v>
      </c>
      <c r="O30" s="14">
        <f t="shared" si="19"/>
        <v>45.9</v>
      </c>
      <c r="P30" s="14">
        <f t="shared" si="19"/>
        <v>0</v>
      </c>
      <c r="Q30" s="14">
        <f t="shared" si="19"/>
        <v>578.9</v>
      </c>
      <c r="R30" s="82">
        <f t="shared" si="19"/>
        <v>427.1</v>
      </c>
      <c r="S30" s="14">
        <f aca="true" t="shared" si="21" ref="S30:T34">ROUND(J30/$Y30*100000,1)</f>
        <v>95.3</v>
      </c>
      <c r="T30" s="15">
        <f t="shared" si="21"/>
        <v>35.3</v>
      </c>
      <c r="U30" s="8" t="s">
        <v>21</v>
      </c>
      <c r="W30" s="40" t="s">
        <v>42</v>
      </c>
      <c r="X30" s="42"/>
      <c r="Y30" s="22">
        <f>SUM(Y31:Y31)</f>
        <v>28329</v>
      </c>
    </row>
    <row r="31" spans="1:25" s="17" customFormat="1" ht="12" customHeight="1">
      <c r="A31" s="11"/>
      <c r="B31" s="12" t="s">
        <v>43</v>
      </c>
      <c r="C31" s="23">
        <v>37</v>
      </c>
      <c r="D31" s="23">
        <v>14</v>
      </c>
      <c r="E31" s="78">
        <v>24</v>
      </c>
      <c r="F31" s="23">
        <v>13</v>
      </c>
      <c r="G31" s="23">
        <v>0</v>
      </c>
      <c r="H31" s="23">
        <v>164</v>
      </c>
      <c r="I31" s="78">
        <v>121</v>
      </c>
      <c r="J31" s="23">
        <v>27</v>
      </c>
      <c r="K31" s="87">
        <v>10</v>
      </c>
      <c r="L31" s="24">
        <f t="shared" si="19"/>
        <v>130.6</v>
      </c>
      <c r="M31" s="24">
        <f t="shared" si="19"/>
        <v>49.4</v>
      </c>
      <c r="N31" s="83">
        <f t="shared" si="19"/>
        <v>84.7</v>
      </c>
      <c r="O31" s="24">
        <f t="shared" si="19"/>
        <v>45.9</v>
      </c>
      <c r="P31" s="24">
        <f t="shared" si="19"/>
        <v>0</v>
      </c>
      <c r="Q31" s="24">
        <f t="shared" si="19"/>
        <v>578.9</v>
      </c>
      <c r="R31" s="83">
        <f t="shared" si="19"/>
        <v>427.1</v>
      </c>
      <c r="S31" s="24">
        <f t="shared" si="21"/>
        <v>95.3</v>
      </c>
      <c r="T31" s="25">
        <f t="shared" si="21"/>
        <v>35.3</v>
      </c>
      <c r="U31" s="16" t="s">
        <v>22</v>
      </c>
      <c r="W31" s="11"/>
      <c r="X31" s="12" t="s">
        <v>56</v>
      </c>
      <c r="Y31" s="34">
        <v>28329</v>
      </c>
    </row>
    <row r="32" spans="1:25" s="9" customFormat="1" ht="12" customHeight="1">
      <c r="A32" s="40" t="s">
        <v>2</v>
      </c>
      <c r="B32" s="41"/>
      <c r="C32" s="21">
        <f aca="true" t="shared" si="22" ref="C32:K32">SUM(C33:C34)</f>
        <v>26</v>
      </c>
      <c r="D32" s="21">
        <f t="shared" si="22"/>
        <v>17</v>
      </c>
      <c r="E32" s="77">
        <f t="shared" si="22"/>
        <v>19</v>
      </c>
      <c r="F32" s="21">
        <f t="shared" si="22"/>
        <v>18</v>
      </c>
      <c r="G32" s="21">
        <f t="shared" si="22"/>
        <v>4</v>
      </c>
      <c r="H32" s="21">
        <f t="shared" si="22"/>
        <v>93</v>
      </c>
      <c r="I32" s="77">
        <f t="shared" si="22"/>
        <v>109</v>
      </c>
      <c r="J32" s="21">
        <f t="shared" si="22"/>
        <v>13</v>
      </c>
      <c r="K32" s="86">
        <f t="shared" si="22"/>
        <v>6</v>
      </c>
      <c r="L32" s="14">
        <f t="shared" si="19"/>
        <v>97.5</v>
      </c>
      <c r="M32" s="14">
        <f t="shared" si="19"/>
        <v>63.7</v>
      </c>
      <c r="N32" s="82">
        <f t="shared" si="19"/>
        <v>71.2</v>
      </c>
      <c r="O32" s="14">
        <f t="shared" si="19"/>
        <v>67.5</v>
      </c>
      <c r="P32" s="14">
        <f t="shared" si="19"/>
        <v>15</v>
      </c>
      <c r="Q32" s="14">
        <f t="shared" si="19"/>
        <v>348.7</v>
      </c>
      <c r="R32" s="82">
        <f t="shared" si="19"/>
        <v>408.7</v>
      </c>
      <c r="S32" s="14">
        <f t="shared" si="21"/>
        <v>48.7</v>
      </c>
      <c r="T32" s="15">
        <f t="shared" si="21"/>
        <v>22.5</v>
      </c>
      <c r="U32" s="31" t="s">
        <v>0</v>
      </c>
      <c r="W32" s="40" t="s">
        <v>57</v>
      </c>
      <c r="X32" s="41"/>
      <c r="Y32" s="22">
        <f>Y33+Y34</f>
        <v>26669</v>
      </c>
    </row>
    <row r="33" spans="1:25" s="9" customFormat="1" ht="12" customHeight="1">
      <c r="A33" s="7"/>
      <c r="B33" s="12" t="s">
        <v>3</v>
      </c>
      <c r="C33" s="23">
        <v>7</v>
      </c>
      <c r="D33" s="23">
        <v>5</v>
      </c>
      <c r="E33" s="78">
        <v>4</v>
      </c>
      <c r="F33" s="23">
        <v>8</v>
      </c>
      <c r="G33" s="23">
        <v>0</v>
      </c>
      <c r="H33" s="35">
        <v>21</v>
      </c>
      <c r="I33" s="80">
        <v>27</v>
      </c>
      <c r="J33" s="35">
        <v>12</v>
      </c>
      <c r="K33" s="88">
        <v>4</v>
      </c>
      <c r="L33" s="24">
        <f t="shared" si="19"/>
        <v>69.4</v>
      </c>
      <c r="M33" s="24">
        <f t="shared" si="19"/>
        <v>49.6</v>
      </c>
      <c r="N33" s="83">
        <f t="shared" si="19"/>
        <v>39.7</v>
      </c>
      <c r="O33" s="24">
        <f t="shared" si="19"/>
        <v>79.3</v>
      </c>
      <c r="P33" s="24">
        <f t="shared" si="19"/>
        <v>0</v>
      </c>
      <c r="Q33" s="24">
        <f t="shared" si="19"/>
        <v>208.2</v>
      </c>
      <c r="R33" s="83">
        <f t="shared" si="19"/>
        <v>267.7</v>
      </c>
      <c r="S33" s="24">
        <f t="shared" si="21"/>
        <v>119</v>
      </c>
      <c r="T33" s="25">
        <f t="shared" si="21"/>
        <v>39.7</v>
      </c>
      <c r="U33" s="32" t="s">
        <v>1</v>
      </c>
      <c r="W33" s="11"/>
      <c r="X33" s="12" t="s">
        <v>3</v>
      </c>
      <c r="Y33" s="34">
        <v>10085</v>
      </c>
    </row>
    <row r="34" spans="1:25" s="17" customFormat="1" ht="12" customHeight="1">
      <c r="A34" s="26"/>
      <c r="B34" s="27" t="s">
        <v>4</v>
      </c>
      <c r="C34" s="28">
        <v>19</v>
      </c>
      <c r="D34" s="28">
        <v>12</v>
      </c>
      <c r="E34" s="79">
        <v>15</v>
      </c>
      <c r="F34" s="28">
        <v>10</v>
      </c>
      <c r="G34" s="28">
        <v>4</v>
      </c>
      <c r="H34" s="36">
        <v>72</v>
      </c>
      <c r="I34" s="81">
        <v>82</v>
      </c>
      <c r="J34" s="36">
        <v>1</v>
      </c>
      <c r="K34" s="89">
        <v>2</v>
      </c>
      <c r="L34" s="29">
        <f t="shared" si="19"/>
        <v>114.6</v>
      </c>
      <c r="M34" s="29">
        <f t="shared" si="19"/>
        <v>72.4</v>
      </c>
      <c r="N34" s="84">
        <f t="shared" si="19"/>
        <v>90.4</v>
      </c>
      <c r="O34" s="29">
        <f t="shared" si="19"/>
        <v>60.3</v>
      </c>
      <c r="P34" s="29">
        <f t="shared" si="19"/>
        <v>24.1</v>
      </c>
      <c r="Q34" s="29">
        <f t="shared" si="19"/>
        <v>434.2</v>
      </c>
      <c r="R34" s="84">
        <f t="shared" si="19"/>
        <v>494.5</v>
      </c>
      <c r="S34" s="29">
        <f t="shared" si="21"/>
        <v>6</v>
      </c>
      <c r="T34" s="30">
        <f t="shared" si="21"/>
        <v>12.1</v>
      </c>
      <c r="U34" s="33" t="s">
        <v>0</v>
      </c>
      <c r="W34" s="11"/>
      <c r="X34" s="12" t="s">
        <v>58</v>
      </c>
      <c r="Y34" s="34">
        <v>16584</v>
      </c>
    </row>
  </sheetData>
  <sheetProtection/>
  <mergeCells count="68">
    <mergeCell ref="Y5:Y6"/>
    <mergeCell ref="W30:X30"/>
    <mergeCell ref="W5:X6"/>
    <mergeCell ref="W22:X22"/>
    <mergeCell ref="W26:X26"/>
    <mergeCell ref="W18:X18"/>
    <mergeCell ref="W19:X19"/>
    <mergeCell ref="W20:X20"/>
    <mergeCell ref="W21:X21"/>
    <mergeCell ref="W14:X14"/>
    <mergeCell ref="W16:X16"/>
    <mergeCell ref="W17:X17"/>
    <mergeCell ref="W7:X7"/>
    <mergeCell ref="W9:X9"/>
    <mergeCell ref="W11:X11"/>
    <mergeCell ref="W13:X13"/>
    <mergeCell ref="C5:C6"/>
    <mergeCell ref="D5:D6"/>
    <mergeCell ref="E5:E6"/>
    <mergeCell ref="F5:F6"/>
    <mergeCell ref="W15:X15"/>
    <mergeCell ref="U4:U6"/>
    <mergeCell ref="A1:C2"/>
    <mergeCell ref="A4:B6"/>
    <mergeCell ref="Q5:Q6"/>
    <mergeCell ref="R5:R6"/>
    <mergeCell ref="I5:I6"/>
    <mergeCell ref="C4:K4"/>
    <mergeCell ref="P5:P6"/>
    <mergeCell ref="L4:T4"/>
    <mergeCell ref="M3:O3"/>
    <mergeCell ref="K5:K6"/>
    <mergeCell ref="S3:U3"/>
    <mergeCell ref="S5:S6"/>
    <mergeCell ref="T5:T6"/>
    <mergeCell ref="G5:G6"/>
    <mergeCell ref="O5:O6"/>
    <mergeCell ref="H5:H6"/>
    <mergeCell ref="L5:L6"/>
    <mergeCell ref="J5:J6"/>
    <mergeCell ref="M5:M6"/>
    <mergeCell ref="N5:N6"/>
    <mergeCell ref="A21:B21"/>
    <mergeCell ref="A22:B22"/>
    <mergeCell ref="A25:B25"/>
    <mergeCell ref="A24:B24"/>
    <mergeCell ref="A11:B11"/>
    <mergeCell ref="A13:B13"/>
    <mergeCell ref="D1:S2"/>
    <mergeCell ref="A20:B20"/>
    <mergeCell ref="A14:B14"/>
    <mergeCell ref="A15:B15"/>
    <mergeCell ref="A16:B16"/>
    <mergeCell ref="A17:B17"/>
    <mergeCell ref="A7:B7"/>
    <mergeCell ref="A9:B9"/>
    <mergeCell ref="A18:B18"/>
    <mergeCell ref="A19:B19"/>
    <mergeCell ref="W23:X23"/>
    <mergeCell ref="A23:B23"/>
    <mergeCell ref="W32:X32"/>
    <mergeCell ref="A32:B32"/>
    <mergeCell ref="A28:B28"/>
    <mergeCell ref="W28:X28"/>
    <mergeCell ref="W25:X25"/>
    <mergeCell ref="W24:X24"/>
    <mergeCell ref="A26:B26"/>
    <mergeCell ref="A30:B30"/>
  </mergeCells>
  <printOptions horizontalCentered="1"/>
  <pageMargins left="0.5905511811023623" right="0.5905511811023623" top="0.6692913385826772" bottom="0.4724409448818898" header="0" footer="0"/>
  <pageSetup blackAndWhite="1" fitToHeight="1" fitToWidth="1" horizontalDpi="300" verticalDpi="300" orientation="landscape" paperSize="9" r:id="rId3"/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2014-12-08T05:40:12Z</cp:lastPrinted>
  <dcterms:created xsi:type="dcterms:W3CDTF">2001-11-21T07:04:06Z</dcterms:created>
  <dcterms:modified xsi:type="dcterms:W3CDTF">2014-12-08T05:54:05Z</dcterms:modified>
  <cp:category/>
  <cp:version/>
  <cp:contentType/>
  <cp:contentStatus/>
</cp:coreProperties>
</file>