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yougesoumu04\Desktop\★業務\★下水道事業関係\★経営指標・経営比較分析表\H30（H29年度分析）\"/>
    </mc:Choice>
  </mc:AlternateContent>
  <workbookProtection workbookAlgorithmName="SHA-512" workbookHashValue="WqKUSFIK83aptt5P0jn6QSqo97K7k5Lj2MTkPfrJZ012dIh5OBe1Lv8FDQRnQoyQO75t/4zi9bmF9BuP8YCIIg==" workbookSaltValue="AW7n8g3DcL+NoDIi+Maga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<sst xmlns="http://schemas.openxmlformats.org/spreadsheetml/2006/main" count="240" uniqueCount="125">
  <si>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</si>
  <si>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</si>
  <si>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</si>
  <si>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</si>
  <si>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</si>
  <si>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</si>
  <si>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</si>
  <si>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</si>
  <si>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</si>
  <si>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</si>
  <si>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</si>
  <si>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</si>
  <si>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</si>
  <si>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</si>
  <si>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</si>
  <si>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</si>
  <si>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</si>
  <si>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</si>
  <si>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</si>
  <si>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</si>
  <si>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</si>
  <si>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</si>
  <si>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</si>
  <si>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</si>
  <si>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</si>
  <si>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</si>
  <si>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</si>
  <si>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</si>
  <si>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</si>
  <si>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</si>
  <si>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</si>
  <si>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</si>
  <si>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</si>
  <si>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</si>
  <si>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</si>
  <si>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</si>
  <si>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</si>
  <si>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</si>
  <si>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</si>
  <si>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</si>
  <si>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</si>
  <si>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</si>
  <si>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</si>
  <si>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</si>
  <si>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</si>
  <si>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</si>
  <si>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</si>
  <si>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</si>
  <si>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</si>
  <si>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</si>
  <si>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</si>
  <si>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</si>
  <si>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</si>
  <si>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</si>
  <si>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</si>
  <si>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</si>
  <si>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</si>
  <si>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</si>
  <si>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</si>
  <si>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</si>
  <si>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</si>
  <si>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</si>
  <si>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</si>
  <si>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</si>
  <si>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</si>
  <si>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</si>
  <si>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</si>
  <si>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</si>
  <si>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</si>
  <si>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</si>
  <si>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</si>
  <si>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</si>
  <si>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</si>
  <si>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</si>
  <si>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</si>
  <si>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</si>
  <si>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</si>
  <si>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</si>
  <si>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</si>
  <si>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</si>
  <si>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</si>
  <si>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</si>
  <si>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</si>
  <si>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</si>
  <si>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</si>
  <si>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</si>
  <si>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</si>
  <si>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</si>
  <si>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</si>
  <si>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</si>
  <si>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</si>
  <si>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</si>
  <si>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</si>
  <si>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</si>
  <si>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</si>
  <si>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</si>
  <si>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</si>
  <si>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</si>
  <si>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</si>
  <si>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</si>
  <si>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</si>
  <si>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</si>
  <si>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</si>
  <si>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</si>
  <si>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</si>
  <si>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</si>
  <si>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</si>
  <si>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</si>
  <si>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</si>
  <si>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臼杵市</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</si>
  <si>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</si>
  <si>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</si>
  <si>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</si>
  <si>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</si>
  <si>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</si>
  <si>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</si>
  <si>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</si>
  <si>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</si>
  <si>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</si>
  <si>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</si>
  <si>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</si>
  <si>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</si>
  <si>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施設の更新等について、終末処理場に関しては、平成２０～２１年度に長寿命化の１期工事を行い、平成２６年度より２期工事を開始し更新を行っています。本工事は継続的に平成３１年度まで行う予定です。
　管渠に関しては、供用開始が昭和５８年のため耐用年数を経過しておらず、現状更新は行っていませんが、今後、下水道法の改正等に合わせて長期的な更新・維持補修の計画を立てる必要があります。
　平成３０年度以降のストックマネジメントにおいて、施設の更新計画を策定する予定です。</t>
    <rPh sb="1" eb="3">
      <t>シセツ</t>
    </rPh>
    <rPh sb="4" eb="6">
      <t>コウシン</t>
    </rPh>
    <rPh sb="6" eb="7">
      <t>トウ</t>
    </rPh>
    <rPh sb="18" eb="19">
      <t>カン</t>
    </rPh>
    <rPh sb="123" eb="125">
      <t>ケイカ</t>
    </rPh>
    <rPh sb="189" eb="191">
      <t>ヘイセイ</t>
    </rPh>
    <rPh sb="193" eb="195">
      <t>ネンド</t>
    </rPh>
    <rPh sb="195" eb="197">
      <t>イコウ</t>
    </rPh>
    <rPh sb="213" eb="215">
      <t>シセツ</t>
    </rPh>
    <rPh sb="216" eb="218">
      <t>コウシン</t>
    </rPh>
    <rPh sb="218" eb="220">
      <t>ケイカク</t>
    </rPh>
    <rPh sb="221" eb="223">
      <t>サクテイ</t>
    </rPh>
    <rPh sb="225" eb="227">
      <t>ヨテイ</t>
    </rPh>
    <phoneticPr fontId="4"/>
  </si>
  <si>
    <t>　当事業の経営状態は、企業債元利償還金が減少していくこと、整備事業が概成に近づいていること等から、全体的に改善傾向にあります。今後は、事業概成に伴って整備事業から維持管理へ重点を置いた経営に移る予定です。
　課題としては、当事業の水洗化率は８２％～８３％のほぼ横ばいで推移しており、全国平均を下回っている状況が挙げられます。接続推進を行い、水洗化率を１００％に近づけるよう努めると同時に、維持管理費の削減のために、各施設の運転管理業務委託の発注形態の見直し等を検討していきます。
　また、当事業は地方公営企業法の法非適用事業ですが、平成３２年４月１日より法適用事業となる予定であり、現在移行に向けて取り組んでいます。企業会計の導入に伴い経営状況の可視化が進み、より健全な経営状況への展望が予想されます。</t>
    <rPh sb="11" eb="13">
      <t>キギョウ</t>
    </rPh>
    <rPh sb="13" eb="14">
      <t>サイ</t>
    </rPh>
    <rPh sb="14" eb="16">
      <t>ガンリ</t>
    </rPh>
    <rPh sb="16" eb="19">
      <t>ショウカンキン</t>
    </rPh>
    <rPh sb="20" eb="22">
      <t>ゲンショウ</t>
    </rPh>
    <rPh sb="29" eb="31">
      <t>セイビ</t>
    </rPh>
    <rPh sb="31" eb="33">
      <t>ジギョウ</t>
    </rPh>
    <rPh sb="34" eb="36">
      <t>ガイセイ</t>
    </rPh>
    <rPh sb="37" eb="38">
      <t>チカ</t>
    </rPh>
    <rPh sb="45" eb="46">
      <t>トウ</t>
    </rPh>
    <rPh sb="155" eb="156">
      <t>ア</t>
    </rPh>
    <rPh sb="190" eb="192">
      <t>ドウジ</t>
    </rPh>
    <rPh sb="194" eb="196">
      <t>イジ</t>
    </rPh>
    <rPh sb="196" eb="198">
      <t>カンリ</t>
    </rPh>
    <rPh sb="198" eb="199">
      <t>ヒ</t>
    </rPh>
    <rPh sb="200" eb="202">
      <t>サクゲン</t>
    </rPh>
    <rPh sb="207" eb="210">
      <t>カクシセツ</t>
    </rPh>
    <rPh sb="211" eb="213">
      <t>ウンテン</t>
    </rPh>
    <rPh sb="213" eb="215">
      <t>カンリ</t>
    </rPh>
    <rPh sb="215" eb="217">
      <t>ギョウム</t>
    </rPh>
    <rPh sb="217" eb="219">
      <t>イタク</t>
    </rPh>
    <rPh sb="220" eb="222">
      <t>ハッチュウ</t>
    </rPh>
    <rPh sb="222" eb="224">
      <t>ケイタイ</t>
    </rPh>
    <rPh sb="225" eb="227">
      <t>ミナオ</t>
    </rPh>
    <rPh sb="228" eb="229">
      <t>トウ</t>
    </rPh>
    <rPh sb="230" eb="232">
      <t>ケントウ</t>
    </rPh>
    <rPh sb="258" eb="260">
      <t>テキヨウ</t>
    </rPh>
    <rPh sb="277" eb="278">
      <t>ホウ</t>
    </rPh>
    <rPh sb="278" eb="280">
      <t>テキヨウ</t>
    </rPh>
    <rPh sb="280" eb="282">
      <t>ジギョウ</t>
    </rPh>
    <rPh sb="285" eb="287">
      <t>ヨテイ</t>
    </rPh>
    <rPh sb="291" eb="293">
      <t>ゲンザイ</t>
    </rPh>
    <rPh sb="293" eb="295">
      <t>イコウ</t>
    </rPh>
    <rPh sb="296" eb="297">
      <t>ム</t>
    </rPh>
    <rPh sb="299" eb="300">
      <t>ト</t>
    </rPh>
    <rPh sb="301" eb="302">
      <t>ク</t>
    </rPh>
    <phoneticPr fontId="4"/>
  </si>
  <si>
    <t>①『収益的収支比率』・・・使用料収入や一般会計からの繰入金等の総収益で、総費用に地方債償還金を加えた費用をどの程度賄えているかを表す指標です。企業債元利償還金がピークを過ぎており、かつ事業が概成に近づいているため、費用は減少傾向にあり、今後も改善していく見通しです。ただ維持管理費の上昇に留意する必要があります。
④『企業債残高対事業規模比率』・・・使用料収入に対する企業債残高の割合であり、企業債残高の規模を表す指標です。今後も企業債元利償還金の減少に伴い、減少していく見通しです。
⑤『経費回収率』・・・使用料で回収すべき経費を、どの程度使用料で賄えているかを表した指標です。類似団体平均値を下回っているものの、改善の傾向が見られます。しかし企業債償還金が減少していく一方で維持管理費が増加傾向にあるため、今後は横ばい又は緩やかに減少していく見通しです。
⑥『汚水処理原価』・・・有収水量１㎥あたりの汚水処理に要した費用であり、汚水資本費・汚水維持管理費の両方を含めた汚水処理に係るコストを表した指標です。類似団体平均値を上回っています。企業債償還金が減少していく一方で維持管理費が増加傾向にあるため、今後も横ばい又は緩やかに増加していく見通しです。
⑤、⑥ともに維持管理費の削減と使用料収入の確保に努め、改善を目指します。
⑦『施設利用率』・・・施設・設備が一日に対応可能な処理能力に対する、一日平均処理水量の割合であり、施設の利用状況や適正規模を判断する指標です。ほぼ横ばいとなっています。
⑧『水洗化率』・・現在処理区域内人口のうち、実際に水洗便所を設置して汚水処理している人口の割合を表した指標です。ほぼ横ばいとなっています。
⑦⑧ともに現在は面整備が完了していないため、類似団体平均値を下回っています。引き続き接続を推進していきますが、人口が減少していくため大幅な数値の改善は厳しい見通しです。今後は施設のダウンサイジング等も検討する必要があります。</t>
    <rPh sb="2" eb="5">
      <t>シュウエキテキ</t>
    </rPh>
    <rPh sb="13" eb="16">
      <t>シヨウリョウ</t>
    </rPh>
    <rPh sb="71" eb="73">
      <t>キギョウ</t>
    </rPh>
    <rPh sb="73" eb="74">
      <t>サイ</t>
    </rPh>
    <rPh sb="74" eb="76">
      <t>ガンリ</t>
    </rPh>
    <rPh sb="76" eb="79">
      <t>ショウカンキン</t>
    </rPh>
    <rPh sb="84" eb="85">
      <t>ス</t>
    </rPh>
    <rPh sb="92" eb="94">
      <t>ジギョウ</t>
    </rPh>
    <rPh sb="95" eb="97">
      <t>ガイセイ</t>
    </rPh>
    <rPh sb="98" eb="99">
      <t>チカ</t>
    </rPh>
    <rPh sb="107" eb="109">
      <t>ヒヨウ</t>
    </rPh>
    <rPh sb="110" eb="112">
      <t>ゲンショウ</t>
    </rPh>
    <rPh sb="112" eb="114">
      <t>ケイコウ</t>
    </rPh>
    <rPh sb="118" eb="120">
      <t>コンゴ</t>
    </rPh>
    <rPh sb="121" eb="123">
      <t>カイゼン</t>
    </rPh>
    <rPh sb="127" eb="129">
      <t>ミトオ</t>
    </rPh>
    <rPh sb="135" eb="137">
      <t>イジ</t>
    </rPh>
    <rPh sb="137" eb="140">
      <t>カンリヒ</t>
    </rPh>
    <rPh sb="141" eb="143">
      <t>ジョウショウ</t>
    </rPh>
    <rPh sb="144" eb="146">
      <t>リュウイ</t>
    </rPh>
    <rPh sb="148" eb="150">
      <t>ヒツヨウ</t>
    </rPh>
    <rPh sb="166" eb="168">
      <t>ジギョウ</t>
    </rPh>
    <rPh sb="168" eb="170">
      <t>キボ</t>
    </rPh>
    <rPh sb="176" eb="179">
      <t>シヨウリョウ</t>
    </rPh>
    <rPh sb="213" eb="215">
      <t>コンゴ</t>
    </rPh>
    <rPh sb="216" eb="218">
      <t>キギョウ</t>
    </rPh>
    <rPh sb="218" eb="219">
      <t>サイ</t>
    </rPh>
    <rPh sb="219" eb="221">
      <t>ガンリ</t>
    </rPh>
    <rPh sb="221" eb="224">
      <t>ショウカンキン</t>
    </rPh>
    <rPh sb="225" eb="227">
      <t>ゲンショウ</t>
    </rPh>
    <rPh sb="228" eb="229">
      <t>トモナ</t>
    </rPh>
    <rPh sb="231" eb="233">
      <t>ゲンショウ</t>
    </rPh>
    <rPh sb="237" eb="239">
      <t>ミトオ</t>
    </rPh>
    <rPh sb="247" eb="249">
      <t>ケイヒ</t>
    </rPh>
    <rPh sb="310" eb="312">
      <t>カイゼン</t>
    </rPh>
    <rPh sb="313" eb="315">
      <t>ケイコウ</t>
    </rPh>
    <rPh sb="316" eb="317">
      <t>ミ</t>
    </rPh>
    <rPh sb="325" eb="327">
      <t>キギョウ</t>
    </rPh>
    <rPh sb="327" eb="328">
      <t>サイ</t>
    </rPh>
    <rPh sb="328" eb="330">
      <t>ショウカン</t>
    </rPh>
    <rPh sb="330" eb="331">
      <t>キン</t>
    </rPh>
    <rPh sb="332" eb="334">
      <t>ゲンショウ</t>
    </rPh>
    <rPh sb="338" eb="340">
      <t>イッポウ</t>
    </rPh>
    <rPh sb="363" eb="364">
      <t>マタ</t>
    </rPh>
    <rPh sb="365" eb="366">
      <t>ユル</t>
    </rPh>
    <rPh sb="369" eb="371">
      <t>ゲンショウ</t>
    </rPh>
    <rPh sb="375" eb="377">
      <t>ミトオ</t>
    </rPh>
    <rPh sb="384" eb="386">
      <t>オスイ</t>
    </rPh>
    <rPh sb="386" eb="388">
      <t>ショリ</t>
    </rPh>
    <rPh sb="457" eb="459">
      <t>ルイジ</t>
    </rPh>
    <rPh sb="459" eb="461">
      <t>ダンタイ</t>
    </rPh>
    <rPh sb="461" eb="464">
      <t>ヘイキンチ</t>
    </rPh>
    <rPh sb="473" eb="475">
      <t>キギョウ</t>
    </rPh>
    <rPh sb="475" eb="476">
      <t>サイ</t>
    </rPh>
    <rPh sb="476" eb="479">
      <t>ショウカンキン</t>
    </rPh>
    <rPh sb="480" eb="482">
      <t>ゲンショウ</t>
    </rPh>
    <rPh sb="486" eb="488">
      <t>イッポウ</t>
    </rPh>
    <rPh sb="489" eb="491">
      <t>イジ</t>
    </rPh>
    <rPh sb="491" eb="494">
      <t>カンリヒ</t>
    </rPh>
    <rPh sb="495" eb="497">
      <t>ゾウカ</t>
    </rPh>
    <rPh sb="497" eb="499">
      <t>ケイコウ</t>
    </rPh>
    <rPh sb="505" eb="507">
      <t>コンゴ</t>
    </rPh>
    <rPh sb="508" eb="509">
      <t>ヨコ</t>
    </rPh>
    <rPh sb="513" eb="514">
      <t>ユル</t>
    </rPh>
    <rPh sb="517" eb="519">
      <t>ゾウカ</t>
    </rPh>
    <rPh sb="523" eb="525">
      <t>ミトオ</t>
    </rPh>
    <rPh sb="641" eb="642">
      <t>ヨコ</t>
    </rPh>
    <rPh sb="655" eb="658">
      <t>スイセンカ</t>
    </rPh>
    <rPh sb="658" eb="659">
      <t>リツ</t>
    </rPh>
    <rPh sb="711" eb="712">
      <t>ヨコ</t>
    </rPh>
    <rPh sb="749" eb="752">
      <t>ヘイキンチ</t>
    </rPh>
    <rPh sb="753" eb="755">
      <t>シタマワ</t>
    </rPh>
    <rPh sb="761" eb="762">
      <t>ヒ</t>
    </rPh>
    <rPh sb="763" eb="764">
      <t>ツヅ</t>
    </rPh>
    <rPh sb="765" eb="767">
      <t>セツゾク</t>
    </rPh>
    <rPh sb="768" eb="770">
      <t>スイシン</t>
    </rPh>
    <rPh sb="778" eb="780">
      <t>ジンコウ</t>
    </rPh>
    <rPh sb="781" eb="783">
      <t>ゲンショウ</t>
    </rPh>
    <rPh sb="789" eb="791">
      <t>オオハバ</t>
    </rPh>
    <rPh sb="792" eb="794">
      <t>スウチ</t>
    </rPh>
    <rPh sb="795" eb="797">
      <t>カイゼン</t>
    </rPh>
    <rPh sb="798" eb="799">
      <t>キビ</t>
    </rPh>
    <rPh sb="801" eb="803">
      <t>ミトオ</t>
    </rPh>
    <rPh sb="807" eb="809">
      <t>コンゴ</t>
    </rPh>
    <rPh sb="810" eb="812">
      <t>シセツ</t>
    </rPh>
    <rPh sb="821" eb="822">
      <t>トウ</t>
    </rPh>
    <rPh sb="823" eb="825">
      <t>ケントウ</t>
    </rPh>
    <rPh sb="827" eb="82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</si>
</sst>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8"/>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8F1-4870-B9EE-ACEED7BBE17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0.11</c:v>
                </c:pt>
                <c:pt idx="2">
                  <c:v>0.09</c:v>
                </c:pt>
                <c:pt idx="3">
                  <c:v>0.19</c:v>
                </c:pt>
                <c:pt idx="4">
                  <c:v>0.23</c:v>
                </c:pt>
              </c:numCache>
            </c:numRef>
          </c:val>
          <c:smooth val="0"/>
          <c:extLst>
            <c:ext xmlns:c16="http://schemas.microsoft.com/office/drawing/2014/chart" uri="{C3380CC4-5D6E-409C-BE32-E72D297353CC}">
              <c16:uniqueId val="{00000001-68F1-4870-B9EE-ACEED7BBE17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43.05</c:v>
                </c:pt>
                <c:pt idx="1">
                  <c:v>43.62</c:v>
                </c:pt>
                <c:pt idx="2">
                  <c:v>44.26</c:v>
                </c:pt>
                <c:pt idx="3">
                  <c:v>43.58</c:v>
                </c:pt>
                <c:pt idx="4">
                  <c:v>43.04</c:v>
                </c:pt>
              </c:numCache>
            </c:numRef>
          </c:val>
          <c:extLst>
            <c:ext xmlns:c16="http://schemas.microsoft.com/office/drawing/2014/chart" uri="{C3380CC4-5D6E-409C-BE32-E72D297353CC}">
              <c16:uniqueId val="{00000000-4247-4717-9176-1EFDF97A9C5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63.6</c:v>
                </c:pt>
                <c:pt idx="1">
                  <c:v>64.23</c:v>
                </c:pt>
                <c:pt idx="2">
                  <c:v>59.4</c:v>
                </c:pt>
                <c:pt idx="3">
                  <c:v>59.35</c:v>
                </c:pt>
                <c:pt idx="4">
                  <c:v>58.4</c:v>
                </c:pt>
              </c:numCache>
            </c:numRef>
          </c:val>
          <c:smooth val="0"/>
          <c:extLst>
            <c:ext xmlns:c16="http://schemas.microsoft.com/office/drawing/2014/chart" uri="{C3380CC4-5D6E-409C-BE32-E72D297353CC}">
              <c16:uniqueId val="{00000001-4247-4717-9176-1EFDF97A9C5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82.98</c:v>
                </c:pt>
                <c:pt idx="1">
                  <c:v>83.07</c:v>
                </c:pt>
                <c:pt idx="2">
                  <c:v>82.77</c:v>
                </c:pt>
                <c:pt idx="3">
                  <c:v>82.6</c:v>
                </c:pt>
                <c:pt idx="4">
                  <c:v>82.61</c:v>
                </c:pt>
              </c:numCache>
            </c:numRef>
          </c:val>
          <c:extLst>
            <c:ext xmlns:c16="http://schemas.microsoft.com/office/drawing/2014/chart" uri="{C3380CC4-5D6E-409C-BE32-E72D297353CC}">
              <c16:uniqueId val="{00000000-5666-4AB6-9DC9-7638D1F7BE1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90.98</c:v>
                </c:pt>
                <c:pt idx="1">
                  <c:v>90.22</c:v>
                </c:pt>
                <c:pt idx="2">
                  <c:v>89.81</c:v>
                </c:pt>
                <c:pt idx="3">
                  <c:v>89.88</c:v>
                </c:pt>
                <c:pt idx="4">
                  <c:v>89.68</c:v>
                </c:pt>
              </c:numCache>
            </c:numRef>
          </c:val>
          <c:smooth val="0"/>
          <c:extLst>
            <c:ext xmlns:c16="http://schemas.microsoft.com/office/drawing/2014/chart" uri="{C3380CC4-5D6E-409C-BE32-E72D297353CC}">
              <c16:uniqueId val="{00000001-5666-4AB6-9DC9-7638D1F7BE1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70.81</c:v>
                </c:pt>
                <c:pt idx="1">
                  <c:v>72.36</c:v>
                </c:pt>
                <c:pt idx="2">
                  <c:v>71.010000000000005</c:v>
                </c:pt>
                <c:pt idx="3">
                  <c:v>70.790000000000006</c:v>
                </c:pt>
                <c:pt idx="4">
                  <c:v>71.66</c:v>
                </c:pt>
              </c:numCache>
            </c:numRef>
          </c:val>
          <c:extLst>
            <c:ext xmlns:c16="http://schemas.microsoft.com/office/drawing/2014/chart" uri="{C3380CC4-5D6E-409C-BE32-E72D297353CC}">
              <c16:uniqueId val="{00000000-1AEF-4ADB-ACA0-D37A233FE22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AEF-4ADB-ACA0-D37A233FE22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4C3-4128-AD25-50227EF93BA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4C3-4128-AD25-50227EF93BA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8BE-48F8-B29F-4C9AA2B7764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8BE-48F8-B29F-4C9AA2B7764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51E-4A30-8842-477778BA784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51E-4A30-8842-477778BA784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E99-499A-86A7-B2AFEE57A39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E99-499A-86A7-B2AFEE57A39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764.31</c:v>
                </c:pt>
                <c:pt idx="1">
                  <c:v>683.68</c:v>
                </c:pt>
                <c:pt idx="2">
                  <c:v>475.42</c:v>
                </c:pt>
                <c:pt idx="3">
                  <c:v>587.07000000000005</c:v>
                </c:pt>
                <c:pt idx="4">
                  <c:v>503.49</c:v>
                </c:pt>
              </c:numCache>
            </c:numRef>
          </c:val>
          <c:extLst>
            <c:ext xmlns:c16="http://schemas.microsoft.com/office/drawing/2014/chart" uri="{C3380CC4-5D6E-409C-BE32-E72D297353CC}">
              <c16:uniqueId val="{00000000-C162-4C59-B750-1CF12796390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739.53</c:v>
                </c:pt>
                <c:pt idx="1">
                  <c:v>721.06</c:v>
                </c:pt>
                <c:pt idx="2">
                  <c:v>862.87</c:v>
                </c:pt>
                <c:pt idx="3">
                  <c:v>716.96</c:v>
                </c:pt>
                <c:pt idx="4">
                  <c:v>799.11</c:v>
                </c:pt>
              </c:numCache>
            </c:numRef>
          </c:val>
          <c:smooth val="0"/>
          <c:extLst>
            <c:ext xmlns:c16="http://schemas.microsoft.com/office/drawing/2014/chart" uri="{C3380CC4-5D6E-409C-BE32-E72D297353CC}">
              <c16:uniqueId val="{00000001-C162-4C59-B750-1CF12796390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76.39</c:v>
                </c:pt>
                <c:pt idx="1">
                  <c:v>78.62</c:v>
                </c:pt>
                <c:pt idx="2">
                  <c:v>80.61</c:v>
                </c:pt>
                <c:pt idx="3">
                  <c:v>81.93</c:v>
                </c:pt>
                <c:pt idx="4">
                  <c:v>83.62</c:v>
                </c:pt>
              </c:numCache>
            </c:numRef>
          </c:val>
          <c:extLst>
            <c:ext xmlns:c16="http://schemas.microsoft.com/office/drawing/2014/chart" uri="{C3380CC4-5D6E-409C-BE32-E72D297353CC}">
              <c16:uniqueId val="{00000000-5320-4270-B218-5BE0093EB8B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84.05</c:v>
                </c:pt>
                <c:pt idx="1">
                  <c:v>84.86</c:v>
                </c:pt>
                <c:pt idx="2">
                  <c:v>85.39</c:v>
                </c:pt>
                <c:pt idx="3">
                  <c:v>88.09</c:v>
                </c:pt>
                <c:pt idx="4">
                  <c:v>87.69</c:v>
                </c:pt>
              </c:numCache>
            </c:numRef>
          </c:val>
          <c:smooth val="0"/>
          <c:extLst>
            <c:ext xmlns:c16="http://schemas.microsoft.com/office/drawing/2014/chart" uri="{C3380CC4-5D6E-409C-BE32-E72D297353CC}">
              <c16:uniqueId val="{00000001-5320-4270-B218-5BE0093EB8B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201.73</c:v>
                </c:pt>
                <c:pt idx="1">
                  <c:v>200.58</c:v>
                </c:pt>
                <c:pt idx="2">
                  <c:v>209.54</c:v>
                </c:pt>
                <c:pt idx="3">
                  <c:v>212.9</c:v>
                </c:pt>
                <c:pt idx="4">
                  <c:v>209.74</c:v>
                </c:pt>
              </c:numCache>
            </c:numRef>
          </c:val>
          <c:extLst>
            <c:ext xmlns:c16="http://schemas.microsoft.com/office/drawing/2014/chart" uri="{C3380CC4-5D6E-409C-BE32-E72D297353CC}">
              <c16:uniqueId val="{00000000-4FC8-46D4-A3B1-66CABAE4677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190.12</c:v>
                </c:pt>
                <c:pt idx="1">
                  <c:v>188.14</c:v>
                </c:pt>
                <c:pt idx="2">
                  <c:v>188.79</c:v>
                </c:pt>
                <c:pt idx="3">
                  <c:v>181.8</c:v>
                </c:pt>
                <c:pt idx="4">
                  <c:v>180.07</c:v>
                </c:pt>
              </c:numCache>
            </c:numRef>
          </c:val>
          <c:smooth val="0"/>
          <c:extLst>
            <c:ext xmlns:c16="http://schemas.microsoft.com/office/drawing/2014/chart" uri="{C3380CC4-5D6E-409C-BE32-E72D297353CC}">
              <c16:uniqueId val="{00000001-4FC8-46D4-A3B1-66CABAE4677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P8"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大分県　臼杵市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Cc1</v>
      </c>
      <c r="X8" s="71"/>
      <c r="Y8" s="71"/>
      <c r="Z8" s="71"/>
      <c r="AA8" s="71"/>
      <c r="AB8" s="71"/>
      <c r="AC8" s="71"/>
      <c r="AD8" s="72" t="str">
        <f>データ!$M$6</f>
        <v>非設置</v>
      </c>
      <c r="AE8" s="72"/>
      <c r="AF8" s="72"/>
      <c r="AG8" s="72"/>
      <c r="AH8" s="72"/>
      <c r="AI8" s="72"/>
      <c r="AJ8" s="72"/>
      <c r="AK8" s="3"/>
      <c r="AL8" s="66">
        <f>データ!S6</f>
        <v>39367</v>
      </c>
      <c r="AM8" s="66"/>
      <c r="AN8" s="66"/>
      <c r="AO8" s="66"/>
      <c r="AP8" s="66"/>
      <c r="AQ8" s="66"/>
      <c r="AR8" s="66"/>
      <c r="AS8" s="66"/>
      <c r="AT8" s="65">
        <f>データ!T6</f>
        <v>291.2</v>
      </c>
      <c r="AU8" s="65"/>
      <c r="AV8" s="65"/>
      <c r="AW8" s="65"/>
      <c r="AX8" s="65"/>
      <c r="AY8" s="65"/>
      <c r="AZ8" s="65"/>
      <c r="BA8" s="65"/>
      <c r="BB8" s="65">
        <f>データ!U6</f>
        <v>135.19</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42.31</v>
      </c>
      <c r="Q10" s="65"/>
      <c r="R10" s="65"/>
      <c r="S10" s="65"/>
      <c r="T10" s="65"/>
      <c r="U10" s="65"/>
      <c r="V10" s="65"/>
      <c r="W10" s="65">
        <f>データ!Q6</f>
        <v>89.96</v>
      </c>
      <c r="X10" s="65"/>
      <c r="Y10" s="65"/>
      <c r="Z10" s="65"/>
      <c r="AA10" s="65"/>
      <c r="AB10" s="65"/>
      <c r="AC10" s="65"/>
      <c r="AD10" s="66">
        <f>データ!R6</f>
        <v>2860</v>
      </c>
      <c r="AE10" s="66"/>
      <c r="AF10" s="66"/>
      <c r="AG10" s="66"/>
      <c r="AH10" s="66"/>
      <c r="AI10" s="66"/>
      <c r="AJ10" s="66"/>
      <c r="AK10" s="2"/>
      <c r="AL10" s="66">
        <f>データ!V6</f>
        <v>16566</v>
      </c>
      <c r="AM10" s="66"/>
      <c r="AN10" s="66"/>
      <c r="AO10" s="66"/>
      <c r="AP10" s="66"/>
      <c r="AQ10" s="66"/>
      <c r="AR10" s="66"/>
      <c r="AS10" s="66"/>
      <c r="AT10" s="65">
        <f>データ!W6</f>
        <v>4.79</v>
      </c>
      <c r="AU10" s="65"/>
      <c r="AV10" s="65"/>
      <c r="AW10" s="65"/>
      <c r="AX10" s="65"/>
      <c r="AY10" s="65"/>
      <c r="AZ10" s="65"/>
      <c r="BA10" s="65"/>
      <c r="BB10" s="65">
        <f>データ!X6</f>
        <v>3458.46</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3" t="s">
        <v>124</v>
      </c>
      <c r="BM16" s="84"/>
      <c r="BN16" s="84"/>
      <c r="BO16" s="84"/>
      <c r="BP16" s="84"/>
      <c r="BQ16" s="84"/>
      <c r="BR16" s="84"/>
      <c r="BS16" s="84"/>
      <c r="BT16" s="84"/>
      <c r="BU16" s="84"/>
      <c r="BV16" s="84"/>
      <c r="BW16" s="84"/>
      <c r="BX16" s="84"/>
      <c r="BY16" s="84"/>
      <c r="BZ16" s="8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3"/>
      <c r="BM17" s="84"/>
      <c r="BN17" s="84"/>
      <c r="BO17" s="84"/>
      <c r="BP17" s="84"/>
      <c r="BQ17" s="84"/>
      <c r="BR17" s="84"/>
      <c r="BS17" s="84"/>
      <c r="BT17" s="84"/>
      <c r="BU17" s="84"/>
      <c r="BV17" s="84"/>
      <c r="BW17" s="84"/>
      <c r="BX17" s="84"/>
      <c r="BY17" s="84"/>
      <c r="BZ17" s="8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3"/>
      <c r="BM18" s="84"/>
      <c r="BN18" s="84"/>
      <c r="BO18" s="84"/>
      <c r="BP18" s="84"/>
      <c r="BQ18" s="84"/>
      <c r="BR18" s="84"/>
      <c r="BS18" s="84"/>
      <c r="BT18" s="84"/>
      <c r="BU18" s="84"/>
      <c r="BV18" s="84"/>
      <c r="BW18" s="84"/>
      <c r="BX18" s="84"/>
      <c r="BY18" s="84"/>
      <c r="BZ18" s="8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3"/>
      <c r="BM19" s="84"/>
      <c r="BN19" s="84"/>
      <c r="BO19" s="84"/>
      <c r="BP19" s="84"/>
      <c r="BQ19" s="84"/>
      <c r="BR19" s="84"/>
      <c r="BS19" s="84"/>
      <c r="BT19" s="84"/>
      <c r="BU19" s="84"/>
      <c r="BV19" s="84"/>
      <c r="BW19" s="84"/>
      <c r="BX19" s="84"/>
      <c r="BY19" s="84"/>
      <c r="BZ19" s="8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3"/>
      <c r="BM20" s="84"/>
      <c r="BN20" s="84"/>
      <c r="BO20" s="84"/>
      <c r="BP20" s="84"/>
      <c r="BQ20" s="84"/>
      <c r="BR20" s="84"/>
      <c r="BS20" s="84"/>
      <c r="BT20" s="84"/>
      <c r="BU20" s="84"/>
      <c r="BV20" s="84"/>
      <c r="BW20" s="84"/>
      <c r="BX20" s="84"/>
      <c r="BY20" s="84"/>
      <c r="BZ20" s="8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3"/>
      <c r="BM21" s="84"/>
      <c r="BN21" s="84"/>
      <c r="BO21" s="84"/>
      <c r="BP21" s="84"/>
      <c r="BQ21" s="84"/>
      <c r="BR21" s="84"/>
      <c r="BS21" s="84"/>
      <c r="BT21" s="84"/>
      <c r="BU21" s="84"/>
      <c r="BV21" s="84"/>
      <c r="BW21" s="84"/>
      <c r="BX21" s="84"/>
      <c r="BY21" s="84"/>
      <c r="BZ21" s="8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3"/>
      <c r="BM22" s="84"/>
      <c r="BN22" s="84"/>
      <c r="BO22" s="84"/>
      <c r="BP22" s="84"/>
      <c r="BQ22" s="84"/>
      <c r="BR22" s="84"/>
      <c r="BS22" s="84"/>
      <c r="BT22" s="84"/>
      <c r="BU22" s="84"/>
      <c r="BV22" s="84"/>
      <c r="BW22" s="84"/>
      <c r="BX22" s="84"/>
      <c r="BY22" s="84"/>
      <c r="BZ22" s="8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3"/>
      <c r="BM23" s="84"/>
      <c r="BN23" s="84"/>
      <c r="BO23" s="84"/>
      <c r="BP23" s="84"/>
      <c r="BQ23" s="84"/>
      <c r="BR23" s="84"/>
      <c r="BS23" s="84"/>
      <c r="BT23" s="84"/>
      <c r="BU23" s="84"/>
      <c r="BV23" s="84"/>
      <c r="BW23" s="84"/>
      <c r="BX23" s="84"/>
      <c r="BY23" s="84"/>
      <c r="BZ23" s="8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3"/>
      <c r="BM24" s="84"/>
      <c r="BN24" s="84"/>
      <c r="BO24" s="84"/>
      <c r="BP24" s="84"/>
      <c r="BQ24" s="84"/>
      <c r="BR24" s="84"/>
      <c r="BS24" s="84"/>
      <c r="BT24" s="84"/>
      <c r="BU24" s="84"/>
      <c r="BV24" s="84"/>
      <c r="BW24" s="84"/>
      <c r="BX24" s="84"/>
      <c r="BY24" s="84"/>
      <c r="BZ24" s="8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3"/>
      <c r="BM25" s="84"/>
      <c r="BN25" s="84"/>
      <c r="BO25" s="84"/>
      <c r="BP25" s="84"/>
      <c r="BQ25" s="84"/>
      <c r="BR25" s="84"/>
      <c r="BS25" s="84"/>
      <c r="BT25" s="84"/>
      <c r="BU25" s="84"/>
      <c r="BV25" s="84"/>
      <c r="BW25" s="84"/>
      <c r="BX25" s="84"/>
      <c r="BY25" s="84"/>
      <c r="BZ25" s="8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3"/>
      <c r="BM26" s="84"/>
      <c r="BN26" s="84"/>
      <c r="BO26" s="84"/>
      <c r="BP26" s="84"/>
      <c r="BQ26" s="84"/>
      <c r="BR26" s="84"/>
      <c r="BS26" s="84"/>
      <c r="BT26" s="84"/>
      <c r="BU26" s="84"/>
      <c r="BV26" s="84"/>
      <c r="BW26" s="84"/>
      <c r="BX26" s="84"/>
      <c r="BY26" s="84"/>
      <c r="BZ26" s="8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3"/>
      <c r="BM27" s="84"/>
      <c r="BN27" s="84"/>
      <c r="BO27" s="84"/>
      <c r="BP27" s="84"/>
      <c r="BQ27" s="84"/>
      <c r="BR27" s="84"/>
      <c r="BS27" s="84"/>
      <c r="BT27" s="84"/>
      <c r="BU27" s="84"/>
      <c r="BV27" s="84"/>
      <c r="BW27" s="84"/>
      <c r="BX27" s="84"/>
      <c r="BY27" s="84"/>
      <c r="BZ27" s="8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3"/>
      <c r="BM28" s="84"/>
      <c r="BN28" s="84"/>
      <c r="BO28" s="84"/>
      <c r="BP28" s="84"/>
      <c r="BQ28" s="84"/>
      <c r="BR28" s="84"/>
      <c r="BS28" s="84"/>
      <c r="BT28" s="84"/>
      <c r="BU28" s="84"/>
      <c r="BV28" s="84"/>
      <c r="BW28" s="84"/>
      <c r="BX28" s="84"/>
      <c r="BY28" s="84"/>
      <c r="BZ28" s="8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3"/>
      <c r="BM29" s="84"/>
      <c r="BN29" s="84"/>
      <c r="BO29" s="84"/>
      <c r="BP29" s="84"/>
      <c r="BQ29" s="84"/>
      <c r="BR29" s="84"/>
      <c r="BS29" s="84"/>
      <c r="BT29" s="84"/>
      <c r="BU29" s="84"/>
      <c r="BV29" s="84"/>
      <c r="BW29" s="84"/>
      <c r="BX29" s="84"/>
      <c r="BY29" s="84"/>
      <c r="BZ29" s="8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3"/>
      <c r="BM30" s="84"/>
      <c r="BN30" s="84"/>
      <c r="BO30" s="84"/>
      <c r="BP30" s="84"/>
      <c r="BQ30" s="84"/>
      <c r="BR30" s="84"/>
      <c r="BS30" s="84"/>
      <c r="BT30" s="84"/>
      <c r="BU30" s="84"/>
      <c r="BV30" s="84"/>
      <c r="BW30" s="84"/>
      <c r="BX30" s="84"/>
      <c r="BY30" s="84"/>
      <c r="BZ30" s="8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3"/>
      <c r="BM31" s="84"/>
      <c r="BN31" s="84"/>
      <c r="BO31" s="84"/>
      <c r="BP31" s="84"/>
      <c r="BQ31" s="84"/>
      <c r="BR31" s="84"/>
      <c r="BS31" s="84"/>
      <c r="BT31" s="84"/>
      <c r="BU31" s="84"/>
      <c r="BV31" s="84"/>
      <c r="BW31" s="84"/>
      <c r="BX31" s="84"/>
      <c r="BY31" s="84"/>
      <c r="BZ31" s="8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3"/>
      <c r="BM32" s="84"/>
      <c r="BN32" s="84"/>
      <c r="BO32" s="84"/>
      <c r="BP32" s="84"/>
      <c r="BQ32" s="84"/>
      <c r="BR32" s="84"/>
      <c r="BS32" s="84"/>
      <c r="BT32" s="84"/>
      <c r="BU32" s="84"/>
      <c r="BV32" s="84"/>
      <c r="BW32" s="84"/>
      <c r="BX32" s="84"/>
      <c r="BY32" s="84"/>
      <c r="BZ32" s="8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3"/>
      <c r="BM33" s="84"/>
      <c r="BN33" s="84"/>
      <c r="BO33" s="84"/>
      <c r="BP33" s="84"/>
      <c r="BQ33" s="84"/>
      <c r="BR33" s="84"/>
      <c r="BS33" s="84"/>
      <c r="BT33" s="84"/>
      <c r="BU33" s="84"/>
      <c r="BV33" s="84"/>
      <c r="BW33" s="84"/>
      <c r="BX33" s="84"/>
      <c r="BY33" s="84"/>
      <c r="BZ33" s="85"/>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83"/>
      <c r="BM34" s="84"/>
      <c r="BN34" s="84"/>
      <c r="BO34" s="84"/>
      <c r="BP34" s="84"/>
      <c r="BQ34" s="84"/>
      <c r="BR34" s="84"/>
      <c r="BS34" s="84"/>
      <c r="BT34" s="84"/>
      <c r="BU34" s="84"/>
      <c r="BV34" s="84"/>
      <c r="BW34" s="84"/>
      <c r="BX34" s="84"/>
      <c r="BY34" s="84"/>
      <c r="BZ34" s="85"/>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83"/>
      <c r="BM35" s="84"/>
      <c r="BN35" s="84"/>
      <c r="BO35" s="84"/>
      <c r="BP35" s="84"/>
      <c r="BQ35" s="84"/>
      <c r="BR35" s="84"/>
      <c r="BS35" s="84"/>
      <c r="BT35" s="84"/>
      <c r="BU35" s="84"/>
      <c r="BV35" s="84"/>
      <c r="BW35" s="84"/>
      <c r="BX35" s="84"/>
      <c r="BY35" s="84"/>
      <c r="BZ35" s="8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3"/>
      <c r="BM36" s="84"/>
      <c r="BN36" s="84"/>
      <c r="BO36" s="84"/>
      <c r="BP36" s="84"/>
      <c r="BQ36" s="84"/>
      <c r="BR36" s="84"/>
      <c r="BS36" s="84"/>
      <c r="BT36" s="84"/>
      <c r="BU36" s="84"/>
      <c r="BV36" s="84"/>
      <c r="BW36" s="84"/>
      <c r="BX36" s="84"/>
      <c r="BY36" s="84"/>
      <c r="BZ36" s="8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3"/>
      <c r="BM37" s="84"/>
      <c r="BN37" s="84"/>
      <c r="BO37" s="84"/>
      <c r="BP37" s="84"/>
      <c r="BQ37" s="84"/>
      <c r="BR37" s="84"/>
      <c r="BS37" s="84"/>
      <c r="BT37" s="84"/>
      <c r="BU37" s="84"/>
      <c r="BV37" s="84"/>
      <c r="BW37" s="84"/>
      <c r="BX37" s="84"/>
      <c r="BY37" s="84"/>
      <c r="BZ37" s="8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3"/>
      <c r="BM38" s="84"/>
      <c r="BN38" s="84"/>
      <c r="BO38" s="84"/>
      <c r="BP38" s="84"/>
      <c r="BQ38" s="84"/>
      <c r="BR38" s="84"/>
      <c r="BS38" s="84"/>
      <c r="BT38" s="84"/>
      <c r="BU38" s="84"/>
      <c r="BV38" s="84"/>
      <c r="BW38" s="84"/>
      <c r="BX38" s="84"/>
      <c r="BY38" s="84"/>
      <c r="BZ38" s="8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3"/>
      <c r="BM39" s="84"/>
      <c r="BN39" s="84"/>
      <c r="BO39" s="84"/>
      <c r="BP39" s="84"/>
      <c r="BQ39" s="84"/>
      <c r="BR39" s="84"/>
      <c r="BS39" s="84"/>
      <c r="BT39" s="84"/>
      <c r="BU39" s="84"/>
      <c r="BV39" s="84"/>
      <c r="BW39" s="84"/>
      <c r="BX39" s="84"/>
      <c r="BY39" s="84"/>
      <c r="BZ39" s="8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3"/>
      <c r="BM40" s="84"/>
      <c r="BN40" s="84"/>
      <c r="BO40" s="84"/>
      <c r="BP40" s="84"/>
      <c r="BQ40" s="84"/>
      <c r="BR40" s="84"/>
      <c r="BS40" s="84"/>
      <c r="BT40" s="84"/>
      <c r="BU40" s="84"/>
      <c r="BV40" s="84"/>
      <c r="BW40" s="84"/>
      <c r="BX40" s="84"/>
      <c r="BY40" s="84"/>
      <c r="BZ40" s="8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3"/>
      <c r="BM41" s="84"/>
      <c r="BN41" s="84"/>
      <c r="BO41" s="84"/>
      <c r="BP41" s="84"/>
      <c r="BQ41" s="84"/>
      <c r="BR41" s="84"/>
      <c r="BS41" s="84"/>
      <c r="BT41" s="84"/>
      <c r="BU41" s="84"/>
      <c r="BV41" s="84"/>
      <c r="BW41" s="84"/>
      <c r="BX41" s="84"/>
      <c r="BY41" s="84"/>
      <c r="BZ41" s="8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3"/>
      <c r="BM42" s="84"/>
      <c r="BN42" s="84"/>
      <c r="BO42" s="84"/>
      <c r="BP42" s="84"/>
      <c r="BQ42" s="84"/>
      <c r="BR42" s="84"/>
      <c r="BS42" s="84"/>
      <c r="BT42" s="84"/>
      <c r="BU42" s="84"/>
      <c r="BV42" s="84"/>
      <c r="BW42" s="84"/>
      <c r="BX42" s="84"/>
      <c r="BY42" s="84"/>
      <c r="BZ42" s="8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3"/>
      <c r="BM43" s="84"/>
      <c r="BN43" s="84"/>
      <c r="BO43" s="84"/>
      <c r="BP43" s="84"/>
      <c r="BQ43" s="84"/>
      <c r="BR43" s="84"/>
      <c r="BS43" s="84"/>
      <c r="BT43" s="84"/>
      <c r="BU43" s="84"/>
      <c r="BV43" s="84"/>
      <c r="BW43" s="84"/>
      <c r="BX43" s="84"/>
      <c r="BY43" s="84"/>
      <c r="BZ43" s="8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122</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123</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55</v>
      </c>
      <c r="N86" s="25" t="s">
        <v>55</v>
      </c>
      <c r="O86" s="25" t="str">
        <f>データ!EO6</f>
        <v>【0.23】</v>
      </c>
    </row>
  </sheetData>
  <sheetProtection algorithmName="SHA-512" hashValue="LZCytrbSAonYPOCuNLw5fjWmSs7ua/vGbqJPWcd0WaLpzpiodhufE8L+F4N6wuXVXUH/5MpOtMWq/UFjPlNtfA==" saltValue="gDMPH2nMbXEQgVlIyiBHP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442062</v>
      </c>
      <c r="D6" s="32">
        <f t="shared" si="3"/>
        <v>47</v>
      </c>
      <c r="E6" s="32">
        <f t="shared" si="3"/>
        <v>17</v>
      </c>
      <c r="F6" s="32">
        <f t="shared" si="3"/>
        <v>1</v>
      </c>
      <c r="G6" s="32">
        <f t="shared" si="3"/>
        <v>0</v>
      </c>
      <c r="H6" s="32" t="str">
        <f t="shared" si="3"/>
        <v>大分県　臼杵市</v>
      </c>
      <c r="I6" s="32" t="str">
        <f t="shared" si="3"/>
        <v>法非適用</v>
      </c>
      <c r="J6" s="32" t="str">
        <f t="shared" si="3"/>
        <v>下水道事業</v>
      </c>
      <c r="K6" s="32" t="str">
        <f t="shared" si="3"/>
        <v>公共下水道</v>
      </c>
      <c r="L6" s="32" t="str">
        <f t="shared" si="3"/>
        <v>Cc1</v>
      </c>
      <c r="M6" s="32" t="str">
        <f t="shared" si="3"/>
        <v>非設置</v>
      </c>
      <c r="N6" s="33" t="str">
        <f t="shared" si="3"/>
        <v>-</v>
      </c>
      <c r="O6" s="33" t="str">
        <f t="shared" si="3"/>
        <v>該当数値なし</v>
      </c>
      <c r="P6" s="33">
        <f t="shared" si="3"/>
        <v>42.31</v>
      </c>
      <c r="Q6" s="33">
        <f t="shared" si="3"/>
        <v>89.96</v>
      </c>
      <c r="R6" s="33">
        <f t="shared" si="3"/>
        <v>2860</v>
      </c>
      <c r="S6" s="33">
        <f t="shared" si="3"/>
        <v>39367</v>
      </c>
      <c r="T6" s="33">
        <f t="shared" si="3"/>
        <v>291.2</v>
      </c>
      <c r="U6" s="33">
        <f t="shared" si="3"/>
        <v>135.19</v>
      </c>
      <c r="V6" s="33">
        <f t="shared" si="3"/>
        <v>16566</v>
      </c>
      <c r="W6" s="33">
        <f t="shared" si="3"/>
        <v>4.79</v>
      </c>
      <c r="X6" s="33">
        <f t="shared" si="3"/>
        <v>3458.46</v>
      </c>
      <c r="Y6" s="34">
        <f>IF(Y7="",NA(),Y7)</f>
        <v>70.81</v>
      </c>
      <c r="Z6" s="34">
        <f t="shared" ref="Z6:AH6" si="4">IF(Z7="",NA(),Z7)</f>
        <v>72.36</v>
      </c>
      <c r="AA6" s="34">
        <f t="shared" si="4"/>
        <v>71.010000000000005</v>
      </c>
      <c r="AB6" s="34">
        <f t="shared" si="4"/>
        <v>70.790000000000006</v>
      </c>
      <c r="AC6" s="34">
        <f t="shared" si="4"/>
        <v>71.66</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764.31</v>
      </c>
      <c r="BG6" s="34">
        <f t="shared" ref="BG6:BO6" si="7">IF(BG7="",NA(),BG7)</f>
        <v>683.68</v>
      </c>
      <c r="BH6" s="34">
        <f t="shared" si="7"/>
        <v>475.42</v>
      </c>
      <c r="BI6" s="34">
        <f t="shared" si="7"/>
        <v>587.07000000000005</v>
      </c>
      <c r="BJ6" s="34">
        <f t="shared" si="7"/>
        <v>503.49</v>
      </c>
      <c r="BK6" s="34">
        <f t="shared" si="7"/>
        <v>739.53</v>
      </c>
      <c r="BL6" s="34">
        <f t="shared" si="7"/>
        <v>721.06</v>
      </c>
      <c r="BM6" s="34">
        <f t="shared" si="7"/>
        <v>862.87</v>
      </c>
      <c r="BN6" s="34">
        <f t="shared" si="7"/>
        <v>716.96</v>
      </c>
      <c r="BO6" s="34">
        <f t="shared" si="7"/>
        <v>799.11</v>
      </c>
      <c r="BP6" s="33" t="str">
        <f>IF(BP7="","",IF(BP7="-","【-】","【"&amp;SUBSTITUTE(TEXT(BP7,"#,##0.00"),"-","△")&amp;"】"))</f>
        <v>【707.33】</v>
      </c>
      <c r="BQ6" s="34">
        <f>IF(BQ7="",NA(),BQ7)</f>
        <v>76.39</v>
      </c>
      <c r="BR6" s="34">
        <f t="shared" ref="BR6:BZ6" si="8">IF(BR7="",NA(),BR7)</f>
        <v>78.62</v>
      </c>
      <c r="BS6" s="34">
        <f t="shared" si="8"/>
        <v>80.61</v>
      </c>
      <c r="BT6" s="34">
        <f t="shared" si="8"/>
        <v>81.93</v>
      </c>
      <c r="BU6" s="34">
        <f t="shared" si="8"/>
        <v>83.62</v>
      </c>
      <c r="BV6" s="34">
        <f t="shared" si="8"/>
        <v>84.05</v>
      </c>
      <c r="BW6" s="34">
        <f t="shared" si="8"/>
        <v>84.86</v>
      </c>
      <c r="BX6" s="34">
        <f t="shared" si="8"/>
        <v>85.39</v>
      </c>
      <c r="BY6" s="34">
        <f t="shared" si="8"/>
        <v>88.09</v>
      </c>
      <c r="BZ6" s="34">
        <f t="shared" si="8"/>
        <v>87.69</v>
      </c>
      <c r="CA6" s="33" t="str">
        <f>IF(CA7="","",IF(CA7="-","【-】","【"&amp;SUBSTITUTE(TEXT(CA7,"#,##0.00"),"-","△")&amp;"】"))</f>
        <v>【101.26】</v>
      </c>
      <c r="CB6" s="34">
        <f>IF(CB7="",NA(),CB7)</f>
        <v>201.73</v>
      </c>
      <c r="CC6" s="34">
        <f t="shared" ref="CC6:CK6" si="9">IF(CC7="",NA(),CC7)</f>
        <v>200.58</v>
      </c>
      <c r="CD6" s="34">
        <f t="shared" si="9"/>
        <v>209.54</v>
      </c>
      <c r="CE6" s="34">
        <f t="shared" si="9"/>
        <v>212.9</v>
      </c>
      <c r="CF6" s="34">
        <f t="shared" si="9"/>
        <v>209.74</v>
      </c>
      <c r="CG6" s="34">
        <f t="shared" si="9"/>
        <v>190.12</v>
      </c>
      <c r="CH6" s="34">
        <f t="shared" si="9"/>
        <v>188.14</v>
      </c>
      <c r="CI6" s="34">
        <f t="shared" si="9"/>
        <v>188.79</v>
      </c>
      <c r="CJ6" s="34">
        <f t="shared" si="9"/>
        <v>181.8</v>
      </c>
      <c r="CK6" s="34">
        <f t="shared" si="9"/>
        <v>180.07</v>
      </c>
      <c r="CL6" s="33" t="str">
        <f>IF(CL7="","",IF(CL7="-","【-】","【"&amp;SUBSTITUTE(TEXT(CL7,"#,##0.00"),"-","△")&amp;"】"))</f>
        <v>【136.39】</v>
      </c>
      <c r="CM6" s="34">
        <f>IF(CM7="",NA(),CM7)</f>
        <v>43.05</v>
      </c>
      <c r="CN6" s="34">
        <f t="shared" ref="CN6:CV6" si="10">IF(CN7="",NA(),CN7)</f>
        <v>43.62</v>
      </c>
      <c r="CO6" s="34">
        <f t="shared" si="10"/>
        <v>44.26</v>
      </c>
      <c r="CP6" s="34">
        <f t="shared" si="10"/>
        <v>43.58</v>
      </c>
      <c r="CQ6" s="34">
        <f t="shared" si="10"/>
        <v>43.04</v>
      </c>
      <c r="CR6" s="34">
        <f t="shared" si="10"/>
        <v>63.6</v>
      </c>
      <c r="CS6" s="34">
        <f t="shared" si="10"/>
        <v>64.23</v>
      </c>
      <c r="CT6" s="34">
        <f t="shared" si="10"/>
        <v>59.4</v>
      </c>
      <c r="CU6" s="34">
        <f t="shared" si="10"/>
        <v>59.35</v>
      </c>
      <c r="CV6" s="34">
        <f t="shared" si="10"/>
        <v>58.4</v>
      </c>
      <c r="CW6" s="33" t="str">
        <f>IF(CW7="","",IF(CW7="-","【-】","【"&amp;SUBSTITUTE(TEXT(CW7,"#,##0.00"),"-","△")&amp;"】"))</f>
        <v>【60.13】</v>
      </c>
      <c r="CX6" s="34">
        <f>IF(CX7="",NA(),CX7)</f>
        <v>82.98</v>
      </c>
      <c r="CY6" s="34">
        <f t="shared" ref="CY6:DG6" si="11">IF(CY7="",NA(),CY7)</f>
        <v>83.07</v>
      </c>
      <c r="CZ6" s="34">
        <f t="shared" si="11"/>
        <v>82.77</v>
      </c>
      <c r="DA6" s="34">
        <f t="shared" si="11"/>
        <v>82.6</v>
      </c>
      <c r="DB6" s="34">
        <f t="shared" si="11"/>
        <v>82.61</v>
      </c>
      <c r="DC6" s="34">
        <f t="shared" si="11"/>
        <v>90.98</v>
      </c>
      <c r="DD6" s="34">
        <f t="shared" si="11"/>
        <v>90.22</v>
      </c>
      <c r="DE6" s="34">
        <f t="shared" si="11"/>
        <v>89.81</v>
      </c>
      <c r="DF6" s="34">
        <f t="shared" si="11"/>
        <v>89.88</v>
      </c>
      <c r="DG6" s="34">
        <f t="shared" si="11"/>
        <v>89.68</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0.15</v>
      </c>
      <c r="EK6" s="34">
        <f t="shared" si="14"/>
        <v>0.11</v>
      </c>
      <c r="EL6" s="34">
        <f t="shared" si="14"/>
        <v>0.09</v>
      </c>
      <c r="EM6" s="34">
        <f t="shared" si="14"/>
        <v>0.19</v>
      </c>
      <c r="EN6" s="34">
        <f t="shared" si="14"/>
        <v>0.23</v>
      </c>
      <c r="EO6" s="33" t="str">
        <f>IF(EO7="","",IF(EO7="-","【-】","【"&amp;SUBSTITUTE(TEXT(EO7,"#,##0.00"),"-","△")&amp;"】"))</f>
        <v>【0.23】</v>
      </c>
    </row>
    <row r="7" spans="1:145" s="35" customFormat="1" x14ac:dyDescent="0.15">
      <c r="A7" s="27"/>
      <c r="B7" s="36">
        <v>2017</v>
      </c>
      <c r="C7" s="36">
        <v>442062</v>
      </c>
      <c r="D7" s="36">
        <v>47</v>
      </c>
      <c r="E7" s="36">
        <v>17</v>
      </c>
      <c r="F7" s="36">
        <v>1</v>
      </c>
      <c r="G7" s="36">
        <v>0</v>
      </c>
      <c r="H7" s="36" t="s">
        <v>109</v>
      </c>
      <c r="I7" s="36" t="s">
        <v>110</v>
      </c>
      <c r="J7" s="36" t="s">
        <v>111</v>
      </c>
      <c r="K7" s="36" t="s">
        <v>112</v>
      </c>
      <c r="L7" s="36" t="s">
        <v>113</v>
      </c>
      <c r="M7" s="36" t="s">
        <v>114</v>
      </c>
      <c r="N7" s="37" t="s">
        <v>115</v>
      </c>
      <c r="O7" s="37" t="s">
        <v>116</v>
      </c>
      <c r="P7" s="37">
        <v>42.31</v>
      </c>
      <c r="Q7" s="37">
        <v>89.96</v>
      </c>
      <c r="R7" s="37">
        <v>2860</v>
      </c>
      <c r="S7" s="37">
        <v>39367</v>
      </c>
      <c r="T7" s="37">
        <v>291.2</v>
      </c>
      <c r="U7" s="37">
        <v>135.19</v>
      </c>
      <c r="V7" s="37">
        <v>16566</v>
      </c>
      <c r="W7" s="37">
        <v>4.79</v>
      </c>
      <c r="X7" s="37">
        <v>3458.46</v>
      </c>
      <c r="Y7" s="37">
        <v>70.81</v>
      </c>
      <c r="Z7" s="37">
        <v>72.36</v>
      </c>
      <c r="AA7" s="37">
        <v>71.010000000000005</v>
      </c>
      <c r="AB7" s="37">
        <v>70.790000000000006</v>
      </c>
      <c r="AC7" s="37">
        <v>71.66</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764.31</v>
      </c>
      <c r="BG7" s="37">
        <v>683.68</v>
      </c>
      <c r="BH7" s="37">
        <v>475.42</v>
      </c>
      <c r="BI7" s="37">
        <v>587.07000000000005</v>
      </c>
      <c r="BJ7" s="37">
        <v>503.49</v>
      </c>
      <c r="BK7" s="37">
        <v>739.53</v>
      </c>
      <c r="BL7" s="37">
        <v>721.06</v>
      </c>
      <c r="BM7" s="37">
        <v>862.87</v>
      </c>
      <c r="BN7" s="37">
        <v>716.96</v>
      </c>
      <c r="BO7" s="37">
        <v>799.11</v>
      </c>
      <c r="BP7" s="37">
        <v>707.33</v>
      </c>
      <c r="BQ7" s="37">
        <v>76.39</v>
      </c>
      <c r="BR7" s="37">
        <v>78.62</v>
      </c>
      <c r="BS7" s="37">
        <v>80.61</v>
      </c>
      <c r="BT7" s="37">
        <v>81.93</v>
      </c>
      <c r="BU7" s="37">
        <v>83.62</v>
      </c>
      <c r="BV7" s="37">
        <v>84.05</v>
      </c>
      <c r="BW7" s="37">
        <v>84.86</v>
      </c>
      <c r="BX7" s="37">
        <v>85.39</v>
      </c>
      <c r="BY7" s="37">
        <v>88.09</v>
      </c>
      <c r="BZ7" s="37">
        <v>87.69</v>
      </c>
      <c r="CA7" s="37">
        <v>101.26</v>
      </c>
      <c r="CB7" s="37">
        <v>201.73</v>
      </c>
      <c r="CC7" s="37">
        <v>200.58</v>
      </c>
      <c r="CD7" s="37">
        <v>209.54</v>
      </c>
      <c r="CE7" s="37">
        <v>212.9</v>
      </c>
      <c r="CF7" s="37">
        <v>209.74</v>
      </c>
      <c r="CG7" s="37">
        <v>190.12</v>
      </c>
      <c r="CH7" s="37">
        <v>188.14</v>
      </c>
      <c r="CI7" s="37">
        <v>188.79</v>
      </c>
      <c r="CJ7" s="37">
        <v>181.8</v>
      </c>
      <c r="CK7" s="37">
        <v>180.07</v>
      </c>
      <c r="CL7" s="37">
        <v>136.38999999999999</v>
      </c>
      <c r="CM7" s="37">
        <v>43.05</v>
      </c>
      <c r="CN7" s="37">
        <v>43.62</v>
      </c>
      <c r="CO7" s="37">
        <v>44.26</v>
      </c>
      <c r="CP7" s="37">
        <v>43.58</v>
      </c>
      <c r="CQ7" s="37">
        <v>43.04</v>
      </c>
      <c r="CR7" s="37">
        <v>63.6</v>
      </c>
      <c r="CS7" s="37">
        <v>64.23</v>
      </c>
      <c r="CT7" s="37">
        <v>59.4</v>
      </c>
      <c r="CU7" s="37">
        <v>59.35</v>
      </c>
      <c r="CV7" s="37">
        <v>58.4</v>
      </c>
      <c r="CW7" s="37">
        <v>60.13</v>
      </c>
      <c r="CX7" s="37">
        <v>82.98</v>
      </c>
      <c r="CY7" s="37">
        <v>83.07</v>
      </c>
      <c r="CZ7" s="37">
        <v>82.77</v>
      </c>
      <c r="DA7" s="37">
        <v>82.6</v>
      </c>
      <c r="DB7" s="37">
        <v>82.61</v>
      </c>
      <c r="DC7" s="37">
        <v>90.98</v>
      </c>
      <c r="DD7" s="37">
        <v>90.22</v>
      </c>
      <c r="DE7" s="37">
        <v>89.81</v>
      </c>
      <c r="DF7" s="37">
        <v>89.88</v>
      </c>
      <c r="DG7" s="37">
        <v>89.68</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0.15</v>
      </c>
      <c r="EK7" s="37">
        <v>0.11</v>
      </c>
      <c r="EL7" s="37">
        <v>0.09</v>
      </c>
      <c r="EM7" s="37">
        <v>0.19</v>
      </c>
      <c r="EN7" s="37">
        <v>0.23</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2019-02-13T08:31:53Z</cp:lastPrinted>
  <dcterms:created xsi:type="dcterms:W3CDTF">2018-12-03T09:08:36Z</dcterms:created>
  <dcterms:modified xsi:type="dcterms:W3CDTF">2019-02-13T08:31:56Z</dcterms:modified>
  <cp:category/>
</cp:coreProperties>
</file>