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19004\Desktop\サ高住定期報告関係\手引き書\資料\３．大分県サービス付き高齢者向け住宅定期報告・立入検査実施要領\"/>
    </mc:Choice>
  </mc:AlternateContent>
  <bookViews>
    <workbookView xWindow="480" yWindow="90" windowWidth="18255" windowHeight="11580"/>
  </bookViews>
  <sheets>
    <sheet name="記入シート" sheetId="4" r:id="rId1"/>
    <sheet name="記入例" sheetId="1" r:id="rId2"/>
    <sheet name="Sheet2" sheetId="2" r:id="rId3"/>
    <sheet name="Sheet3" sheetId="3" r:id="rId4"/>
  </sheets>
  <definedNames>
    <definedName name="_xlnm.Print_Area" localSheetId="0">記入シート!$B$3:$T$65</definedName>
    <definedName name="_xlnm.Print_Area" localSheetId="1">記入例!$B$3:$T$65</definedName>
  </definedNames>
  <calcPr calcId="162913"/>
</workbook>
</file>

<file path=xl/calcChain.xml><?xml version="1.0" encoding="utf-8"?>
<calcChain xmlns="http://schemas.openxmlformats.org/spreadsheetml/2006/main">
  <c r="AB63" i="4" l="1"/>
  <c r="AC63" i="4" s="1"/>
  <c r="V63" i="4"/>
  <c r="U63" i="4" s="1"/>
  <c r="AB62" i="4"/>
  <c r="AC62" i="4" s="1"/>
  <c r="V62" i="4"/>
  <c r="U62" i="4" s="1"/>
  <c r="AB61" i="4"/>
  <c r="AC61" i="4" s="1"/>
  <c r="V61" i="4"/>
  <c r="U61" i="4" s="1"/>
  <c r="AB60" i="4"/>
  <c r="AC60" i="4" s="1"/>
  <c r="V60" i="4"/>
  <c r="U60" i="4" s="1"/>
  <c r="AB59" i="4"/>
  <c r="AC59" i="4" s="1"/>
  <c r="V59" i="4"/>
  <c r="U59" i="4" s="1"/>
  <c r="AC57" i="4"/>
  <c r="AB57" i="4"/>
  <c r="V57" i="4"/>
  <c r="U57" i="4" s="1"/>
  <c r="AB56" i="4"/>
  <c r="AC56" i="4" s="1"/>
  <c r="V56" i="4"/>
  <c r="U56" i="4" s="1"/>
  <c r="AB55" i="4"/>
  <c r="AC55" i="4" s="1"/>
  <c r="V55" i="4"/>
  <c r="U55" i="4" s="1"/>
  <c r="AC54" i="4"/>
  <c r="AB54" i="4"/>
  <c r="V54" i="4"/>
  <c r="U54" i="4" s="1"/>
  <c r="AB53" i="4"/>
  <c r="AC53" i="4" s="1"/>
  <c r="V53" i="4"/>
  <c r="U53" i="4" s="1"/>
  <c r="AC51" i="4"/>
  <c r="AB51" i="4"/>
  <c r="V51" i="4"/>
  <c r="U51" i="4" s="1"/>
  <c r="AB50" i="4"/>
  <c r="AC50" i="4" s="1"/>
  <c r="V50" i="4"/>
  <c r="U50" i="4" s="1"/>
  <c r="AB48" i="4"/>
  <c r="AC48" i="4" s="1"/>
  <c r="V48" i="4"/>
  <c r="U48" i="4" s="1"/>
  <c r="AC47" i="4"/>
  <c r="AB47" i="4"/>
  <c r="V47" i="4"/>
  <c r="U47" i="4"/>
  <c r="AB46" i="4"/>
  <c r="AC46" i="4" s="1"/>
  <c r="V46" i="4"/>
  <c r="U46" i="4"/>
  <c r="AC45" i="4"/>
  <c r="AB45" i="4"/>
  <c r="V45" i="4"/>
  <c r="U45" i="4"/>
  <c r="E44" i="4"/>
  <c r="AB43" i="4"/>
  <c r="AC43" i="4"/>
  <c r="V43" i="4"/>
  <c r="U43" i="4" s="1"/>
  <c r="M43" i="4"/>
  <c r="AC42" i="4"/>
  <c r="AB42" i="4"/>
  <c r="V42" i="4"/>
  <c r="U42" i="4" s="1"/>
  <c r="AB41" i="4"/>
  <c r="AC41" i="4" s="1"/>
  <c r="V41" i="4"/>
  <c r="U41" i="4" s="1"/>
  <c r="AC40" i="4"/>
  <c r="AB40" i="4"/>
  <c r="V40" i="4"/>
  <c r="U40" i="4" s="1"/>
  <c r="AB39" i="4"/>
  <c r="AC39" i="4" s="1"/>
  <c r="V39" i="4"/>
  <c r="U39" i="4" s="1"/>
  <c r="AB37" i="4"/>
  <c r="AC37" i="4" s="1"/>
  <c r="V37" i="4"/>
  <c r="U37" i="4" s="1"/>
  <c r="AB35" i="4"/>
  <c r="AC35" i="4" s="1"/>
  <c r="V35" i="4"/>
  <c r="U35" i="4" s="1"/>
  <c r="AC34" i="4"/>
  <c r="AB34" i="4"/>
  <c r="V34" i="4"/>
  <c r="U34" i="4" s="1"/>
  <c r="AB30" i="4"/>
  <c r="AC30" i="4" s="1"/>
  <c r="V30" i="4"/>
  <c r="U30" i="4" s="1"/>
  <c r="M30" i="4"/>
  <c r="AB29" i="4"/>
  <c r="AC29" i="4"/>
  <c r="V29" i="4"/>
  <c r="U29" i="4"/>
  <c r="AB28" i="4"/>
  <c r="AC28" i="4" s="1"/>
  <c r="V28" i="4"/>
  <c r="U28" i="4"/>
  <c r="E27" i="4"/>
  <c r="AB25" i="4"/>
  <c r="AC25" i="4" s="1"/>
  <c r="V25" i="4"/>
  <c r="U25" i="4"/>
  <c r="M25" i="4"/>
  <c r="AB24" i="4"/>
  <c r="AC24" i="4"/>
  <c r="V24" i="4"/>
  <c r="U24" i="4"/>
  <c r="AB23" i="4"/>
  <c r="AC23" i="4"/>
  <c r="V23" i="4"/>
  <c r="U23" i="4"/>
  <c r="AB22" i="4"/>
  <c r="AC22" i="4"/>
  <c r="V22" i="4"/>
  <c r="U22" i="4"/>
  <c r="AB21" i="4"/>
  <c r="AC21" i="4"/>
  <c r="V21" i="4"/>
  <c r="U21" i="4"/>
  <c r="AB20" i="4"/>
  <c r="AC20" i="4"/>
  <c r="V20" i="4"/>
  <c r="U20" i="4"/>
  <c r="V19" i="4"/>
  <c r="E19" i="4"/>
  <c r="AB18" i="4"/>
  <c r="AC18" i="4"/>
  <c r="V18" i="4"/>
  <c r="U18" i="4"/>
  <c r="M18" i="4"/>
  <c r="AB17" i="4"/>
  <c r="AC17" i="4" s="1"/>
  <c r="V17" i="4"/>
  <c r="U17" i="4"/>
  <c r="AC16" i="4"/>
  <c r="AB16" i="4"/>
  <c r="V16" i="4"/>
  <c r="U16" i="4"/>
  <c r="AB15" i="4"/>
  <c r="AC15" i="4" s="1"/>
  <c r="V15" i="4"/>
  <c r="U15" i="4"/>
  <c r="AC14" i="4"/>
  <c r="AB14" i="4"/>
  <c r="V14" i="4"/>
  <c r="U14" i="4"/>
  <c r="AB13" i="4"/>
  <c r="AC13" i="4" s="1"/>
  <c r="V13" i="4"/>
  <c r="U13" i="4"/>
  <c r="M13" i="4"/>
  <c r="E12" i="4"/>
  <c r="AB11" i="4"/>
  <c r="AC11" i="4" s="1"/>
  <c r="V11" i="4"/>
  <c r="U11" i="4" s="1"/>
  <c r="M11" i="4"/>
  <c r="AB10" i="4"/>
  <c r="AC10" i="4"/>
  <c r="V10" i="4"/>
  <c r="U10" i="4" s="1"/>
  <c r="AB9" i="4"/>
  <c r="AC9" i="4" s="1"/>
  <c r="I1" i="4" s="1"/>
  <c r="V9" i="4"/>
  <c r="V66" i="4" s="1"/>
  <c r="AB61" i="1"/>
  <c r="AC61" i="1" s="1"/>
  <c r="V61" i="1"/>
  <c r="U61" i="1" s="1"/>
  <c r="AB11" i="1"/>
  <c r="AC11" i="1" s="1"/>
  <c r="AB9" i="1"/>
  <c r="AC9" i="1" s="1"/>
  <c r="V34" i="1"/>
  <c r="U34" i="1" s="1"/>
  <c r="V60" i="1"/>
  <c r="U60" i="1" s="1"/>
  <c r="V62" i="1"/>
  <c r="V63" i="1"/>
  <c r="U63" i="1" s="1"/>
  <c r="V59" i="1"/>
  <c r="U59" i="1" s="1"/>
  <c r="V54" i="1"/>
  <c r="U54" i="1" s="1"/>
  <c r="V55" i="1"/>
  <c r="U55" i="1" s="1"/>
  <c r="V56" i="1"/>
  <c r="U56" i="1" s="1"/>
  <c r="V57" i="1"/>
  <c r="U57" i="1" s="1"/>
  <c r="V53" i="1"/>
  <c r="U53" i="1" s="1"/>
  <c r="V51" i="1"/>
  <c r="U51" i="1" s="1"/>
  <c r="V50" i="1"/>
  <c r="U50" i="1" s="1"/>
  <c r="V46" i="1"/>
  <c r="V47" i="1"/>
  <c r="V48" i="1"/>
  <c r="U48" i="1" s="1"/>
  <c r="V45" i="1"/>
  <c r="U45" i="1"/>
  <c r="V43" i="1"/>
  <c r="U43" i="1" s="1"/>
  <c r="V42" i="1"/>
  <c r="U42" i="1" s="1"/>
  <c r="V41" i="1"/>
  <c r="U41" i="1" s="1"/>
  <c r="V40" i="1"/>
  <c r="U40" i="1" s="1"/>
  <c r="V39" i="1"/>
  <c r="U39" i="1" s="1"/>
  <c r="V37" i="1"/>
  <c r="U37" i="1" s="1"/>
  <c r="V35" i="1"/>
  <c r="U35" i="1" s="1"/>
  <c r="V29" i="1"/>
  <c r="V30" i="1"/>
  <c r="U30" i="1"/>
  <c r="V28" i="1"/>
  <c r="U28" i="1"/>
  <c r="V15" i="1"/>
  <c r="V16" i="1"/>
  <c r="V17" i="1"/>
  <c r="V18" i="1"/>
  <c r="U18" i="1" s="1"/>
  <c r="V19" i="1"/>
  <c r="V20" i="1"/>
  <c r="V21" i="1"/>
  <c r="V22" i="1"/>
  <c r="V23" i="1"/>
  <c r="V24" i="1"/>
  <c r="V25" i="1"/>
  <c r="U25" i="1" s="1"/>
  <c r="V14" i="1"/>
  <c r="U14" i="1"/>
  <c r="V13" i="1"/>
  <c r="U13" i="1" s="1"/>
  <c r="V11" i="1"/>
  <c r="U11" i="1" s="1"/>
  <c r="V10" i="1"/>
  <c r="U10" i="1" s="1"/>
  <c r="V9" i="1"/>
  <c r="M13" i="1"/>
  <c r="M11" i="1"/>
  <c r="AB63" i="1"/>
  <c r="AC63" i="1"/>
  <c r="AB62" i="1"/>
  <c r="AC62" i="1"/>
  <c r="U62" i="1"/>
  <c r="AB60" i="1"/>
  <c r="AC60" i="1" s="1"/>
  <c r="AB59" i="1"/>
  <c r="AC59" i="1" s="1"/>
  <c r="AB57" i="1"/>
  <c r="AC57" i="1" s="1"/>
  <c r="AB56" i="1"/>
  <c r="AC56" i="1" s="1"/>
  <c r="AB55" i="1"/>
  <c r="AC55" i="1" s="1"/>
  <c r="AB54" i="1"/>
  <c r="AC54" i="1" s="1"/>
  <c r="AB53" i="1"/>
  <c r="AC53" i="1" s="1"/>
  <c r="AB51" i="1"/>
  <c r="AC51" i="1" s="1"/>
  <c r="AB50" i="1"/>
  <c r="AC50" i="1" s="1"/>
  <c r="AB48" i="1"/>
  <c r="AC48" i="1" s="1"/>
  <c r="AB47" i="1"/>
  <c r="AC47" i="1" s="1"/>
  <c r="U47" i="1"/>
  <c r="AB46" i="1"/>
  <c r="AC46" i="1"/>
  <c r="U46" i="1"/>
  <c r="AB45" i="1"/>
  <c r="AC45" i="1" s="1"/>
  <c r="E44" i="1"/>
  <c r="AB43" i="1"/>
  <c r="AC43" i="1" s="1"/>
  <c r="M43" i="1"/>
  <c r="AB42" i="1"/>
  <c r="AC42" i="1" s="1"/>
  <c r="AB41" i="1"/>
  <c r="AC41" i="1" s="1"/>
  <c r="AB40" i="1"/>
  <c r="AC40" i="1" s="1"/>
  <c r="AB39" i="1"/>
  <c r="AC39" i="1" s="1"/>
  <c r="AB37" i="1"/>
  <c r="AC37" i="1" s="1"/>
  <c r="AB35" i="1"/>
  <c r="AC35" i="1" s="1"/>
  <c r="AB34" i="1"/>
  <c r="AC34" i="1" s="1"/>
  <c r="AB30" i="1"/>
  <c r="AC30" i="1" s="1"/>
  <c r="M30" i="1"/>
  <c r="AB29" i="1"/>
  <c r="AC29" i="1"/>
  <c r="U29" i="1"/>
  <c r="AB28" i="1"/>
  <c r="AC28" i="1" s="1"/>
  <c r="E27" i="1"/>
  <c r="AB25" i="1"/>
  <c r="AC25" i="1"/>
  <c r="M25" i="1"/>
  <c r="AB24" i="1"/>
  <c r="AC24" i="1" s="1"/>
  <c r="U24" i="1"/>
  <c r="AB23" i="1"/>
  <c r="AC23" i="1" s="1"/>
  <c r="U23" i="1"/>
  <c r="AB22" i="1"/>
  <c r="AC22" i="1" s="1"/>
  <c r="U22" i="1"/>
  <c r="AB21" i="1"/>
  <c r="AC21" i="1"/>
  <c r="U21" i="1"/>
  <c r="AB20" i="1"/>
  <c r="AC20" i="1" s="1"/>
  <c r="U20" i="1"/>
  <c r="E19" i="1"/>
  <c r="AB18" i="1"/>
  <c r="AC18" i="1" s="1"/>
  <c r="M18" i="1"/>
  <c r="AB17" i="1"/>
  <c r="AC17" i="1"/>
  <c r="U17" i="1"/>
  <c r="AB16" i="1"/>
  <c r="AC16" i="1" s="1"/>
  <c r="U16" i="1"/>
  <c r="AB15" i="1"/>
  <c r="AC15" i="1" s="1"/>
  <c r="U15" i="1"/>
  <c r="AB14" i="1"/>
  <c r="AC14" i="1" s="1"/>
  <c r="AB13" i="1"/>
  <c r="AC13" i="1" s="1"/>
  <c r="E12" i="1"/>
  <c r="AB10" i="1"/>
  <c r="AC10" i="1" s="1"/>
  <c r="U9" i="4"/>
  <c r="U9" i="1"/>
  <c r="V1" i="1" l="1"/>
  <c r="V1" i="4"/>
  <c r="V66" i="1"/>
  <c r="D1" i="4"/>
  <c r="D1" i="1"/>
  <c r="I1" i="1"/>
  <c r="L1" i="1"/>
  <c r="L1" i="4"/>
  <c r="N1" i="4" s="1"/>
  <c r="V67" i="4" l="1"/>
  <c r="P1" i="4"/>
  <c r="N1" i="1"/>
  <c r="V67" i="1" l="1"/>
  <c r="P1" i="1"/>
</calcChain>
</file>

<file path=xl/sharedStrings.xml><?xml version="1.0" encoding="utf-8"?>
<sst xmlns="http://schemas.openxmlformats.org/spreadsheetml/2006/main" count="277" uniqueCount="122">
  <si>
    <t>ＯＫ</t>
    <phoneticPr fontId="3"/>
  </si>
  <si>
    <t>要チェック</t>
    <rPh sb="0" eb="1">
      <t>ヨウ</t>
    </rPh>
    <phoneticPr fontId="3"/>
  </si>
  <si>
    <t>有料該当</t>
    <rPh sb="0" eb="2">
      <t>ユウリョウ</t>
    </rPh>
    <rPh sb="2" eb="4">
      <t>ガイトウ</t>
    </rPh>
    <phoneticPr fontId="3"/>
  </si>
  <si>
    <t>合計</t>
    <rPh sb="0" eb="2">
      <t>ゴウケイ</t>
    </rPh>
    <phoneticPr fontId="3"/>
  </si>
  <si>
    <t>未回答</t>
    <rPh sb="0" eb="3">
      <t>ミカイトウ</t>
    </rPh>
    <phoneticPr fontId="3"/>
  </si>
  <si>
    <t>登録番号</t>
    <rPh sb="0" eb="2">
      <t>トウロク</t>
    </rPh>
    <rPh sb="2" eb="4">
      <t>バンゴウ</t>
    </rPh>
    <phoneticPr fontId="3"/>
  </si>
  <si>
    <t>住宅名称</t>
    <rPh sb="0" eb="2">
      <t>ジュウタク</t>
    </rPh>
    <rPh sb="2" eb="4">
      <t>メイショウ</t>
    </rPh>
    <phoneticPr fontId="3"/>
  </si>
  <si>
    <t>事業者名</t>
    <rPh sb="0" eb="3">
      <t>ジギョウシャ</t>
    </rPh>
    <rPh sb="3" eb="4">
      <t>メイ</t>
    </rPh>
    <phoneticPr fontId="3"/>
  </si>
  <si>
    <t>住宅住所</t>
    <rPh sb="0" eb="2">
      <t>ジュウタク</t>
    </rPh>
    <rPh sb="2" eb="4">
      <t>ジュウショ</t>
    </rPh>
    <phoneticPr fontId="3"/>
  </si>
  <si>
    <t>大分県</t>
    <rPh sb="0" eb="3">
      <t>オオイタケン</t>
    </rPh>
    <phoneticPr fontId="3"/>
  </si>
  <si>
    <t>報告者名</t>
    <rPh sb="0" eb="3">
      <t>ホウコクシャ</t>
    </rPh>
    <rPh sb="3" eb="4">
      <t>メイ</t>
    </rPh>
    <phoneticPr fontId="3"/>
  </si>
  <si>
    <t>平成</t>
    <rPh sb="0" eb="2">
      <t>ヘイセイ</t>
    </rPh>
    <phoneticPr fontId="3"/>
  </si>
  <si>
    <t>年</t>
    <rPh sb="0" eb="1">
      <t>ネン</t>
    </rPh>
    <phoneticPr fontId="3"/>
  </si>
  <si>
    <t>月</t>
    <rPh sb="0" eb="1">
      <t>ガツ</t>
    </rPh>
    <phoneticPr fontId="3"/>
  </si>
  <si>
    <t>日</t>
    <rPh sb="0" eb="1">
      <t>ニチ</t>
    </rPh>
    <phoneticPr fontId="3"/>
  </si>
  <si>
    <t>ＦＡＸ</t>
    <phoneticPr fontId="3"/>
  </si>
  <si>
    <t>項目</t>
    <rPh sb="0" eb="2">
      <t>コウモク</t>
    </rPh>
    <phoneticPr fontId="3"/>
  </si>
  <si>
    <t>根拠規定</t>
    <rPh sb="0" eb="2">
      <t>コンキョ</t>
    </rPh>
    <rPh sb="2" eb="4">
      <t>キテイ</t>
    </rPh>
    <phoneticPr fontId="3"/>
  </si>
  <si>
    <t>登録の基準</t>
    <rPh sb="0" eb="2">
      <t>トウロク</t>
    </rPh>
    <rPh sb="3" eb="5">
      <t>キジュン</t>
    </rPh>
    <phoneticPr fontId="3"/>
  </si>
  <si>
    <t>登録住戸を他の用途に利用していない。</t>
    <rPh sb="0" eb="2">
      <t>トウロク</t>
    </rPh>
    <rPh sb="2" eb="3">
      <t>ス</t>
    </rPh>
    <rPh sb="3" eb="4">
      <t>コ</t>
    </rPh>
    <rPh sb="5" eb="6">
      <t>タ</t>
    </rPh>
    <rPh sb="7" eb="9">
      <t>ヨウト</t>
    </rPh>
    <rPh sb="10" eb="12">
      <t>リヨウ</t>
    </rPh>
    <phoneticPr fontId="3"/>
  </si>
  <si>
    <t>①各居住部分の床面積を変更した。</t>
    <rPh sb="1" eb="2">
      <t>カク</t>
    </rPh>
    <rPh sb="2" eb="4">
      <t>キョジュウ</t>
    </rPh>
    <rPh sb="4" eb="6">
      <t>ブブン</t>
    </rPh>
    <rPh sb="7" eb="10">
      <t>ユカメンセキ</t>
    </rPh>
    <rPh sb="11" eb="13">
      <t>ヘンコウ</t>
    </rPh>
    <phoneticPr fontId="3"/>
  </si>
  <si>
    <t>②構造、設備を変更した。</t>
    <rPh sb="1" eb="3">
      <t>コウゾウ</t>
    </rPh>
    <rPh sb="4" eb="6">
      <t>セツビ</t>
    </rPh>
    <rPh sb="7" eb="9">
      <t>ヘンコウ</t>
    </rPh>
    <phoneticPr fontId="3"/>
  </si>
  <si>
    <t>入居者の資格は以下のとおりで相違はない。</t>
    <rPh sb="0" eb="3">
      <t>ニュウキョシャ</t>
    </rPh>
    <rPh sb="4" eb="6">
      <t>シカク</t>
    </rPh>
    <rPh sb="7" eb="9">
      <t>イカ</t>
    </rPh>
    <rPh sb="14" eb="16">
      <t>ソウイ</t>
    </rPh>
    <phoneticPr fontId="3"/>
  </si>
  <si>
    <t>（高齢者には60歳未満の要介護認定、要支援認定者を含む）</t>
    <rPh sb="1" eb="4">
      <t>コウレイシャ</t>
    </rPh>
    <rPh sb="8" eb="9">
      <t>サイ</t>
    </rPh>
    <rPh sb="9" eb="11">
      <t>ミマン</t>
    </rPh>
    <rPh sb="12" eb="13">
      <t>ヨウ</t>
    </rPh>
    <rPh sb="13" eb="15">
      <t>カイゴ</t>
    </rPh>
    <rPh sb="15" eb="17">
      <t>ニンテイ</t>
    </rPh>
    <rPh sb="18" eb="19">
      <t>ヨウ</t>
    </rPh>
    <rPh sb="19" eb="21">
      <t>シエン</t>
    </rPh>
    <rPh sb="21" eb="23">
      <t>ニンテイ</t>
    </rPh>
    <rPh sb="23" eb="24">
      <t>シャ</t>
    </rPh>
    <rPh sb="25" eb="26">
      <t>フク</t>
    </rPh>
    <phoneticPr fontId="3"/>
  </si>
  <si>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3"/>
  </si>
  <si>
    <t>②専門職員は以下のものに該当している。</t>
    <rPh sb="1" eb="3">
      <t>センモン</t>
    </rPh>
    <rPh sb="3" eb="5">
      <t>ショクイン</t>
    </rPh>
    <rPh sb="6" eb="8">
      <t>イカ</t>
    </rPh>
    <rPh sb="12" eb="14">
      <t>ガイトウ</t>
    </rPh>
    <phoneticPr fontId="3"/>
  </si>
  <si>
    <t>登録の基準</t>
    <phoneticPr fontId="3"/>
  </si>
  <si>
    <t>①全て書面により契約をしている。</t>
    <rPh sb="1" eb="2">
      <t>スベ</t>
    </rPh>
    <rPh sb="3" eb="5">
      <t>ショメン</t>
    </rPh>
    <rPh sb="8" eb="10">
      <t>ケイヤク</t>
    </rPh>
    <phoneticPr fontId="3"/>
  </si>
  <si>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3"/>
  </si>
  <si>
    <t>③権利金（敷引きを含む）その他の金銭を受領していない。</t>
    <rPh sb="1" eb="4">
      <t>ケンリキン</t>
    </rPh>
    <rPh sb="5" eb="6">
      <t>フ</t>
    </rPh>
    <rPh sb="6" eb="7">
      <t>ヒ</t>
    </rPh>
    <rPh sb="9" eb="10">
      <t>フク</t>
    </rPh>
    <rPh sb="14" eb="15">
      <t>タ</t>
    </rPh>
    <rPh sb="16" eb="18">
      <t>キンセン</t>
    </rPh>
    <rPh sb="19" eb="21">
      <t>ジュリョウ</t>
    </rPh>
    <phoneticPr fontId="3"/>
  </si>
  <si>
    <t>④入居者の同意を得ず、変更及び契約解除できない契約となっている。</t>
    <rPh sb="1" eb="4">
      <t>ニュウキョシャ</t>
    </rPh>
    <rPh sb="5" eb="7">
      <t>ドウイ</t>
    </rPh>
    <rPh sb="8" eb="9">
      <t>エ</t>
    </rPh>
    <rPh sb="11" eb="13">
      <t>ヘンコウ</t>
    </rPh>
    <rPh sb="13" eb="14">
      <t>オヨ</t>
    </rPh>
    <rPh sb="15" eb="17">
      <t>ケイヤク</t>
    </rPh>
    <rPh sb="17" eb="19">
      <t>カイジョ</t>
    </rPh>
    <rPh sb="23" eb="25">
      <t>ケイヤク</t>
    </rPh>
    <phoneticPr fontId="3"/>
  </si>
  <si>
    <t>前払金は発生していない。</t>
    <rPh sb="0" eb="3">
      <t>マエバライキン</t>
    </rPh>
    <rPh sb="4" eb="6">
      <t>ハッセイ</t>
    </rPh>
    <phoneticPr fontId="3"/>
  </si>
  <si>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3"/>
  </si>
  <si>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3"/>
  </si>
  <si>
    <t>誇大広告の禁止</t>
    <rPh sb="0" eb="2">
      <t>コダイ</t>
    </rPh>
    <rPh sb="2" eb="4">
      <t>コウコク</t>
    </rPh>
    <rPh sb="5" eb="7">
      <t>キンシ</t>
    </rPh>
    <phoneticPr fontId="3"/>
  </si>
  <si>
    <t>誇大広告は行っていない。</t>
    <rPh sb="0" eb="2">
      <t>コダイ</t>
    </rPh>
    <rPh sb="2" eb="4">
      <t>コウコク</t>
    </rPh>
    <rPh sb="5" eb="6">
      <t>オコナ</t>
    </rPh>
    <phoneticPr fontId="3"/>
  </si>
  <si>
    <t>契約締結の説明</t>
    <rPh sb="0" eb="2">
      <t>ケイヤク</t>
    </rPh>
    <rPh sb="2" eb="4">
      <t>テイケツ</t>
    </rPh>
    <rPh sb="5" eb="7">
      <t>セツメイ</t>
    </rPh>
    <phoneticPr fontId="3"/>
  </si>
  <si>
    <t>帳簿の備付け等</t>
    <rPh sb="0" eb="2">
      <t>チョウボ</t>
    </rPh>
    <rPh sb="3" eb="5">
      <t>ソナエツ</t>
    </rPh>
    <rPh sb="6" eb="7">
      <t>ナド</t>
    </rPh>
    <phoneticPr fontId="3"/>
  </si>
  <si>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3"/>
  </si>
  <si>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3"/>
  </si>
  <si>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3"/>
  </si>
  <si>
    <t>やむを得ず入居者の身体的拘束を行った場合、その態様及び時間、入居者の心身状況、及び拘束理由を記載し保存しなければならないことを知っている。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rPh sb="63" eb="64">
      <t>シ</t>
    </rPh>
    <phoneticPr fontId="3"/>
  </si>
  <si>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3"/>
  </si>
  <si>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3"/>
  </si>
  <si>
    <t>入居者に対して以下の①～④のいずれかのサービスを提供している。</t>
    <rPh sb="0" eb="2">
      <t>ニュウキョ</t>
    </rPh>
    <rPh sb="2" eb="3">
      <t>シャ</t>
    </rPh>
    <rPh sb="4" eb="5">
      <t>タイ</t>
    </rPh>
    <rPh sb="7" eb="9">
      <t>イカ</t>
    </rPh>
    <rPh sb="24" eb="26">
      <t>テイキョウ</t>
    </rPh>
    <phoneticPr fontId="3"/>
  </si>
  <si>
    <t>①食事の提供、②介護（入浴、排泄、食事）、③洗濯、掃除等の家事、④健康管理</t>
    <rPh sb="1" eb="3">
      <t>ショクジ</t>
    </rPh>
    <rPh sb="4" eb="6">
      <t>テイキョウ</t>
    </rPh>
    <rPh sb="8" eb="10">
      <t>カイゴ</t>
    </rPh>
    <rPh sb="11" eb="13">
      <t>ニュウヨク</t>
    </rPh>
    <rPh sb="14" eb="16">
      <t>ハイセツ</t>
    </rPh>
    <rPh sb="17" eb="19">
      <t>ショクジ</t>
    </rPh>
    <rPh sb="22" eb="24">
      <t>センタク</t>
    </rPh>
    <rPh sb="25" eb="27">
      <t>ソウジ</t>
    </rPh>
    <rPh sb="27" eb="28">
      <t>トウ</t>
    </rPh>
    <rPh sb="29" eb="31">
      <t>カジ</t>
    </rPh>
    <rPh sb="33" eb="35">
      <t>ケンコウ</t>
    </rPh>
    <rPh sb="35" eb="37">
      <t>カンリ</t>
    </rPh>
    <phoneticPr fontId="3"/>
  </si>
  <si>
    <t>大分県</t>
    <rPh sb="0" eb="3">
      <t>オオイタケン</t>
    </rPh>
    <phoneticPr fontId="2"/>
  </si>
  <si>
    <t>)第</t>
    <rPh sb="1" eb="2">
      <t>ダイ</t>
    </rPh>
    <phoneticPr fontId="2"/>
  </si>
  <si>
    <t>号</t>
    <rPh sb="0" eb="1">
      <t>ゴウ</t>
    </rPh>
    <phoneticPr fontId="2"/>
  </si>
  <si>
    <t>メールアドレス</t>
    <phoneticPr fontId="3"/>
  </si>
  <si>
    <t>はい</t>
    <phoneticPr fontId="3"/>
  </si>
  <si>
    <t>いいえ</t>
    <phoneticPr fontId="3"/>
  </si>
  <si>
    <t>(H</t>
    <phoneticPr fontId="2"/>
  </si>
  <si>
    <t>サ付き住宅に登録後、改修等を行った。</t>
    <rPh sb="1" eb="2">
      <t>ツ</t>
    </rPh>
    <rPh sb="3" eb="5">
      <t>ジュウタク</t>
    </rPh>
    <rPh sb="6" eb="8">
      <t>トウロク</t>
    </rPh>
    <rPh sb="8" eb="9">
      <t>アト</t>
    </rPh>
    <rPh sb="10" eb="12">
      <t>カイシュウ</t>
    </rPh>
    <rPh sb="12" eb="13">
      <t>ナド</t>
    </rPh>
    <rPh sb="14" eb="15">
      <t>オコナ</t>
    </rPh>
    <phoneticPr fontId="3"/>
  </si>
  <si>
    <t>③バリアフリー構造（加齢対応構造等）を変更した。</t>
    <rPh sb="7" eb="9">
      <t>コウゾウ</t>
    </rPh>
    <rPh sb="19" eb="21">
      <t>ヘンコウ</t>
    </rPh>
    <phoneticPr fontId="3"/>
  </si>
  <si>
    <r>
      <rPr>
        <b/>
        <sz val="9"/>
        <color indexed="10"/>
        <rFont val="ＭＳ ゴシック"/>
        <family val="3"/>
        <charset val="128"/>
      </rPr>
      <t>内容</t>
    </r>
    <r>
      <rPr>
        <b/>
        <sz val="9"/>
        <color indexed="8"/>
        <rFont val="ＭＳ ゴシック"/>
        <family val="3"/>
        <charset val="128"/>
      </rPr>
      <t>　　</t>
    </r>
    <r>
      <rPr>
        <b/>
        <sz val="9"/>
        <color indexed="10"/>
        <rFont val="ＭＳ ゴシック"/>
        <family val="3"/>
        <charset val="128"/>
      </rPr>
      <t>各項目の「はい」「いいえ」欄にプルダウンメニューから○を選択してください。⇒</t>
    </r>
    <phoneticPr fontId="2"/>
  </si>
  <si>
    <t>○</t>
  </si>
  <si>
    <t>安否確認、生活相談サービスの提供</t>
    <rPh sb="0" eb="2">
      <t>アンピ</t>
    </rPh>
    <rPh sb="2" eb="4">
      <t>カクニン</t>
    </rPh>
    <rPh sb="5" eb="7">
      <t>セイカツ</t>
    </rPh>
    <rPh sb="7" eb="9">
      <t>ソウダン</t>
    </rPh>
    <rPh sb="14" eb="16">
      <t>テイキョウ</t>
    </rPh>
    <phoneticPr fontId="3"/>
  </si>
  <si>
    <t>入居契約</t>
    <rPh sb="0" eb="2">
      <t>ニュウキョ</t>
    </rPh>
    <rPh sb="2" eb="4">
      <t>ケイヤク</t>
    </rPh>
    <phoneticPr fontId="3"/>
  </si>
  <si>
    <t>入居契約を締結するまでに、登録事項及び契約内容に関する事項（重要事項説明を含む）を書面を交付して説明している。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8">
      <t>フク</t>
    </rPh>
    <phoneticPr fontId="3"/>
  </si>
  <si>
    <t>※事実に相違する表示や実際より著しく優良で若しくは有利であると誤認させるような表示を行ってはいけない。</t>
    <rPh sb="1" eb="3">
      <t>ジジツ</t>
    </rPh>
    <rPh sb="4" eb="6">
      <t>ソウイ</t>
    </rPh>
    <rPh sb="8" eb="10">
      <t>ヒョウジ</t>
    </rPh>
    <rPh sb="11" eb="13">
      <t>ジッサイ</t>
    </rPh>
    <rPh sb="15" eb="16">
      <t>イチジル</t>
    </rPh>
    <rPh sb="18" eb="20">
      <t>ユウリョウ</t>
    </rPh>
    <rPh sb="21" eb="22">
      <t>モ</t>
    </rPh>
    <rPh sb="25" eb="27">
      <t>ユウリ</t>
    </rPh>
    <phoneticPr fontId="3"/>
  </si>
  <si>
    <t>※ﾊﾞﾘｱﾌﾘｰ構造適用部分
　・床　…段差
　・通路…幅
　・エレベータ…寸法</t>
    <rPh sb="8" eb="10">
      <t>コウゾウ</t>
    </rPh>
    <rPh sb="10" eb="12">
      <t>テキヨウ</t>
    </rPh>
    <rPh sb="12" eb="14">
      <t>ブブン</t>
    </rPh>
    <rPh sb="38" eb="40">
      <t>スンポウ</t>
    </rPh>
    <phoneticPr fontId="3"/>
  </si>
  <si>
    <t xml:space="preserve">
・居室…出入口の幅
・浴室…出入口の幅・広さ・手すり
・手すり…転落防止策</t>
    <rPh sb="29" eb="30">
      <t>テ</t>
    </rPh>
    <rPh sb="33" eb="35">
      <t>テンラク</t>
    </rPh>
    <rPh sb="35" eb="38">
      <t>ボウシサク</t>
    </rPh>
    <phoneticPr fontId="3"/>
  </si>
  <si>
    <t>その他</t>
    <phoneticPr fontId="2"/>
  </si>
  <si>
    <t>③職員が常駐していない時間帯は、緊急通報装置で把握できている。
　あるいは、夜間等を含め24時間、職員が常駐している。</t>
    <rPh sb="1" eb="3">
      <t>ショクイン</t>
    </rPh>
    <rPh sb="4" eb="6">
      <t>ジョウチュウ</t>
    </rPh>
    <rPh sb="11" eb="14">
      <t>ジカンタイ</t>
    </rPh>
    <rPh sb="16" eb="18">
      <t>キンキュウ</t>
    </rPh>
    <rPh sb="18" eb="20">
      <t>ツウホウ</t>
    </rPh>
    <rPh sb="20" eb="22">
      <t>ソウチ</t>
    </rPh>
    <rPh sb="23" eb="25">
      <t>ハアク</t>
    </rPh>
    <phoneticPr fontId="3"/>
  </si>
  <si>
    <t>①返還債務の金額の算定方法等を明示した契約をしている。</t>
    <rPh sb="1" eb="3">
      <t>ヘンカン</t>
    </rPh>
    <rPh sb="3" eb="5">
      <t>サイム</t>
    </rPh>
    <rPh sb="6" eb="8">
      <t>キンガク</t>
    </rPh>
    <rPh sb="9" eb="11">
      <t>サンテイ</t>
    </rPh>
    <rPh sb="11" eb="13">
      <t>ホウホウ</t>
    </rPh>
    <rPh sb="13" eb="14">
      <t>トウ</t>
    </rPh>
    <rPh sb="15" eb="17">
      <t>メイジ</t>
    </rPh>
    <rPh sb="19" eb="21">
      <t>ケイヤク</t>
    </rPh>
    <phoneticPr fontId="3"/>
  </si>
  <si>
    <t>○</t>
    <phoneticPr fontId="3"/>
  </si>
  <si>
    <t>　・県建築住宅課に相談中、又は変更届出書を提出済み。</t>
    <rPh sb="2" eb="3">
      <t>ケン</t>
    </rPh>
    <rPh sb="3" eb="5">
      <t>ケンチク</t>
    </rPh>
    <rPh sb="5" eb="8">
      <t>ジュウタクカ</t>
    </rPh>
    <rPh sb="9" eb="11">
      <t>ソウダン</t>
    </rPh>
    <rPh sb="11" eb="12">
      <t>ナカ</t>
    </rPh>
    <rPh sb="13" eb="14">
      <t>マタ</t>
    </rPh>
    <rPh sb="15" eb="17">
      <t>ヘンコウ</t>
    </rPh>
    <rPh sb="17" eb="19">
      <t>トドケデ</t>
    </rPh>
    <rPh sb="19" eb="20">
      <t>ショ</t>
    </rPh>
    <rPh sb="21" eb="23">
      <t>テイシュツ</t>
    </rPh>
    <rPh sb="23" eb="24">
      <t>ス</t>
    </rPh>
    <phoneticPr fontId="3"/>
  </si>
  <si>
    <t>　・台所、収納設備、又は浴室を各住戸内に備えている。</t>
    <rPh sb="2" eb="4">
      <t>ダイドコロ</t>
    </rPh>
    <rPh sb="5" eb="7">
      <t>シュウノウ</t>
    </rPh>
    <rPh sb="7" eb="9">
      <t>セツビ</t>
    </rPh>
    <rPh sb="10" eb="11">
      <t>マタ</t>
    </rPh>
    <rPh sb="12" eb="14">
      <t>ヨクシツ</t>
    </rPh>
    <rPh sb="16" eb="17">
      <t>ジュウ</t>
    </rPh>
    <rPh sb="17" eb="18">
      <t>コ</t>
    </rPh>
    <rPh sb="18" eb="19">
      <t>ナイ</t>
    </rPh>
    <rPh sb="20" eb="21">
      <t>ソナ</t>
    </rPh>
    <phoneticPr fontId="3"/>
  </si>
  <si>
    <t>　・共同利用浴室を併設する居宅支援施設（デイサービス等）と共用していない。</t>
    <rPh sb="2" eb="4">
      <t>キョウドウ</t>
    </rPh>
    <rPh sb="4" eb="6">
      <t>リヨウ</t>
    </rPh>
    <rPh sb="6" eb="8">
      <t>ヨクシツ</t>
    </rPh>
    <rPh sb="9" eb="11">
      <t>ヘイセツ</t>
    </rPh>
    <rPh sb="13" eb="15">
      <t>キョタク</t>
    </rPh>
    <rPh sb="15" eb="17">
      <t>シエン</t>
    </rPh>
    <rPh sb="17" eb="19">
      <t>シセツ</t>
    </rPh>
    <rPh sb="26" eb="27">
      <t>トウ</t>
    </rPh>
    <rPh sb="29" eb="31">
      <t>キョウヨウ</t>
    </rPh>
    <phoneticPr fontId="3"/>
  </si>
  <si>
    <t>　・緊急通報装置を居室内に備えている。</t>
    <rPh sb="2" eb="4">
      <t>キンキュウ</t>
    </rPh>
    <rPh sb="4" eb="6">
      <t>ツウホウ</t>
    </rPh>
    <rPh sb="6" eb="8">
      <t>ソウチ</t>
    </rPh>
    <rPh sb="9" eb="11">
      <t>キョシツ</t>
    </rPh>
    <rPh sb="11" eb="12">
      <t>ナイ</t>
    </rPh>
    <rPh sb="13" eb="14">
      <t>ソナ</t>
    </rPh>
    <phoneticPr fontId="3"/>
  </si>
  <si>
    <t>　・県建築住宅課に相談中、又は変更届出書を提出済み。</t>
    <rPh sb="2" eb="3">
      <t>ケン</t>
    </rPh>
    <rPh sb="3" eb="5">
      <t>ケンチク</t>
    </rPh>
    <rPh sb="5" eb="8">
      <t>ジュウタクカ</t>
    </rPh>
    <rPh sb="9" eb="11">
      <t>ソウダン</t>
    </rPh>
    <rPh sb="11" eb="12">
      <t>ナカ</t>
    </rPh>
    <rPh sb="13" eb="14">
      <t>マタ</t>
    </rPh>
    <rPh sb="15" eb="17">
      <t>ヘンコウ</t>
    </rPh>
    <rPh sb="17" eb="20">
      <t>トドケデショ</t>
    </rPh>
    <rPh sb="21" eb="23">
      <t>テイシュツ</t>
    </rPh>
    <rPh sb="23" eb="24">
      <t>ス</t>
    </rPh>
    <phoneticPr fontId="3"/>
  </si>
  <si>
    <t>　・台所、収納設備、又は浴室を各住戸内に備えていないが、共同利用部分に必要な
　　設備を備え、大分県が定める面積基準を満たしている。</t>
    <rPh sb="2" eb="4">
      <t>ダイドコロ</t>
    </rPh>
    <rPh sb="5" eb="7">
      <t>シュウノウ</t>
    </rPh>
    <rPh sb="7" eb="9">
      <t>セツビ</t>
    </rPh>
    <rPh sb="10" eb="11">
      <t>マタ</t>
    </rPh>
    <rPh sb="12" eb="14">
      <t>ヨクシツ</t>
    </rPh>
    <rPh sb="16" eb="17">
      <t>ジュウ</t>
    </rPh>
    <rPh sb="17" eb="18">
      <t>コ</t>
    </rPh>
    <rPh sb="18" eb="19">
      <t>ナイ</t>
    </rPh>
    <rPh sb="20" eb="21">
      <t>ソナ</t>
    </rPh>
    <rPh sb="28" eb="30">
      <t>キョウドウ</t>
    </rPh>
    <rPh sb="30" eb="32">
      <t>リヨウ</t>
    </rPh>
    <rPh sb="32" eb="34">
      <t>ブブン</t>
    </rPh>
    <rPh sb="35" eb="37">
      <t>ヒツヨウ</t>
    </rPh>
    <rPh sb="41" eb="43">
      <t>セツビ</t>
    </rPh>
    <rPh sb="44" eb="45">
      <t>ソナ</t>
    </rPh>
    <rPh sb="47" eb="50">
      <t>オオイタケン</t>
    </rPh>
    <rPh sb="51" eb="52">
      <t>サダ</t>
    </rPh>
    <rPh sb="54" eb="56">
      <t>メンセキ</t>
    </rPh>
    <rPh sb="56" eb="58">
      <t>キジュン</t>
    </rPh>
    <rPh sb="59" eb="60">
      <t>ミ</t>
    </rPh>
    <phoneticPr fontId="3"/>
  </si>
  <si>
    <t>　・バリアフリー構造が登録基準を満たしている。</t>
    <rPh sb="8" eb="10">
      <t>コウゾウ</t>
    </rPh>
    <rPh sb="11" eb="13">
      <t>トウロク</t>
    </rPh>
    <rPh sb="13" eb="15">
      <t>キジュン</t>
    </rPh>
    <rPh sb="16" eb="17">
      <t>ミ</t>
    </rPh>
    <phoneticPr fontId="3"/>
  </si>
  <si>
    <t>　・①単身高齢者か②高齢者＋同居者</t>
    <rPh sb="3" eb="5">
      <t>タンシン</t>
    </rPh>
    <rPh sb="5" eb="8">
      <t>コウレイシャ</t>
    </rPh>
    <rPh sb="10" eb="13">
      <t>コウレイシャ</t>
    </rPh>
    <rPh sb="14" eb="17">
      <t>ドウキョシャ</t>
    </rPh>
    <phoneticPr fontId="3"/>
  </si>
  <si>
    <t>登録申請時に添付した契約書様式と同じもので入居契約しており、
家賃・サービス料金が登録時から変更されていない。</t>
    <rPh sb="0" eb="2">
      <t>トウロク</t>
    </rPh>
    <rPh sb="2" eb="4">
      <t>シンセイ</t>
    </rPh>
    <rPh sb="6" eb="8">
      <t>テンプ</t>
    </rPh>
    <rPh sb="10" eb="12">
      <t>ケイヤク</t>
    </rPh>
    <rPh sb="12" eb="13">
      <t>ショ</t>
    </rPh>
    <rPh sb="13" eb="15">
      <t>ヨウシキ</t>
    </rPh>
    <rPh sb="16" eb="17">
      <t>オナ</t>
    </rPh>
    <rPh sb="21" eb="23">
      <t>ニュウキョ</t>
    </rPh>
    <rPh sb="23" eb="25">
      <t>ケイヤク</t>
    </rPh>
    <rPh sb="31" eb="33">
      <t>ヤチン</t>
    </rPh>
    <rPh sb="38" eb="39">
      <t>リョウ</t>
    </rPh>
    <rPh sb="39" eb="40">
      <t>キン</t>
    </rPh>
    <rPh sb="41" eb="44">
      <t>トウロクジ</t>
    </rPh>
    <rPh sb="46" eb="48">
      <t>ヘンコウ</t>
    </rPh>
    <phoneticPr fontId="3"/>
  </si>
  <si>
    <t>住宅の管理、サービスの提供を委託した場合は、委託事業者との契約事項及び業務の実施状況を保存している。</t>
    <rPh sb="0" eb="2">
      <t>ジュウタク</t>
    </rPh>
    <rPh sb="3" eb="5">
      <t>カンリ</t>
    </rPh>
    <rPh sb="11" eb="13">
      <t>テイキョウ</t>
    </rPh>
    <rPh sb="14" eb="16">
      <t>イタク</t>
    </rPh>
    <rPh sb="18" eb="20">
      <t>バアイ</t>
    </rPh>
    <rPh sb="22" eb="24">
      <t>イタク</t>
    </rPh>
    <rPh sb="24" eb="27">
      <t>ジギョウシャ</t>
    </rPh>
    <rPh sb="29" eb="31">
      <t>ケイヤク</t>
    </rPh>
    <rPh sb="31" eb="33">
      <t>ジコウ</t>
    </rPh>
    <rPh sb="33" eb="34">
      <t>オヨ</t>
    </rPh>
    <rPh sb="35" eb="37">
      <t>ギョウム</t>
    </rPh>
    <rPh sb="38" eb="40">
      <t>ジッシ</t>
    </rPh>
    <rPh sb="40" eb="42">
      <t>ジョウキョウ</t>
    </rPh>
    <rPh sb="43" eb="45">
      <t>ホゾン</t>
    </rPh>
    <phoneticPr fontId="2"/>
  </si>
  <si>
    <t>管理開始日</t>
    <rPh sb="0" eb="2">
      <t>カンリ</t>
    </rPh>
    <rPh sb="2" eb="5">
      <t>カイシビ</t>
    </rPh>
    <phoneticPr fontId="3"/>
  </si>
  <si>
    <t>001</t>
    <phoneticPr fontId="2"/>
  </si>
  <si>
    <t>097-506-1779</t>
    <phoneticPr fontId="2"/>
  </si>
  <si>
    <t>a18500@pref.oita.lg.jp</t>
    <phoneticPr fontId="2"/>
  </si>
  <si>
    <t>別府市大字鶴見字下田井14-1</t>
    <rPh sb="0" eb="3">
      <t>ベップシ</t>
    </rPh>
    <rPh sb="3" eb="5">
      <t>オオアザ</t>
    </rPh>
    <rPh sb="5" eb="7">
      <t>ツルミ</t>
    </rPh>
    <rPh sb="7" eb="8">
      <t>アザ</t>
    </rPh>
    <rPh sb="8" eb="9">
      <t>シモ</t>
    </rPh>
    <rPh sb="9" eb="10">
      <t>タ</t>
    </rPh>
    <rPh sb="10" eb="11">
      <t>イ</t>
    </rPh>
    <phoneticPr fontId="2"/>
  </si>
  <si>
    <t>平成25年　　月　　日</t>
    <rPh sb="0" eb="2">
      <t>ヘイセイ</t>
    </rPh>
    <rPh sb="4" eb="5">
      <t>ネン</t>
    </rPh>
    <rPh sb="7" eb="8">
      <t>ガツ</t>
    </rPh>
    <rPh sb="10" eb="11">
      <t>ニチ</t>
    </rPh>
    <phoneticPr fontId="2"/>
  </si>
  <si>
    <t>報告書記入日：</t>
    <rPh sb="0" eb="3">
      <t>ホウコクショ</t>
    </rPh>
    <rPh sb="3" eb="5">
      <t>キニュウ</t>
    </rPh>
    <rPh sb="5" eb="6">
      <t>ビ</t>
    </rPh>
    <phoneticPr fontId="2"/>
  </si>
  <si>
    <t>※記入日時点の状況を報告してください。</t>
    <rPh sb="1" eb="3">
      <t>キニュウ</t>
    </rPh>
    <rPh sb="3" eb="4">
      <t>ビ</t>
    </rPh>
    <rPh sb="4" eb="6">
      <t>ジテン</t>
    </rPh>
    <rPh sb="7" eb="9">
      <t>ジョウキョウ</t>
    </rPh>
    <rPh sb="10" eb="12">
      <t>ホウコク</t>
    </rPh>
    <phoneticPr fontId="2"/>
  </si>
  <si>
    <r>
      <t>別紙１（</t>
    </r>
    <r>
      <rPr>
        <sz val="10"/>
        <color indexed="8"/>
        <rFont val="Century Gothic"/>
        <family val="2"/>
      </rPr>
      <t>1/2</t>
    </r>
    <r>
      <rPr>
        <sz val="10"/>
        <color indexed="8"/>
        <rFont val="ＭＳ Ｐゴシック"/>
        <family val="3"/>
        <charset val="128"/>
      </rPr>
      <t>）</t>
    </r>
    <rPh sb="0" eb="2">
      <t>ベッシ</t>
    </rPh>
    <phoneticPr fontId="2"/>
  </si>
  <si>
    <r>
      <rPr>
        <sz val="10"/>
        <color indexed="8"/>
        <rFont val="ＭＳ Ｐゴシック"/>
        <family val="3"/>
        <charset val="128"/>
      </rPr>
      <t>別紙１（</t>
    </r>
    <r>
      <rPr>
        <sz val="10"/>
        <color indexed="8"/>
        <rFont val="Century Gothic"/>
        <family val="2"/>
      </rPr>
      <t>2/2</t>
    </r>
    <r>
      <rPr>
        <sz val="10"/>
        <color indexed="8"/>
        <rFont val="ＭＳ Ｐゴシック"/>
        <family val="3"/>
        <charset val="128"/>
      </rPr>
      <t>）</t>
    </r>
    <rPh sb="0" eb="2">
      <t>ベッシ</t>
    </rPh>
    <phoneticPr fontId="2"/>
  </si>
  <si>
    <r>
      <rPr>
        <sz val="10"/>
        <rFont val="ＭＳ 明朝"/>
        <family val="1"/>
        <charset val="128"/>
      </rPr>
      <t>登録事項や添付書類に変更があった場合、</t>
    </r>
    <r>
      <rPr>
        <sz val="11"/>
        <rFont val="Century Gothic"/>
        <family val="2"/>
      </rPr>
      <t>30</t>
    </r>
    <r>
      <rPr>
        <sz val="10"/>
        <rFont val="ＭＳ 明朝"/>
        <family val="1"/>
        <charset val="128"/>
      </rPr>
      <t>日以内に知事へ届出なければならないことを知っている。</t>
    </r>
    <rPh sb="0" eb="2">
      <t>トウロク</t>
    </rPh>
    <rPh sb="2" eb="4">
      <t>ジコウ</t>
    </rPh>
    <rPh sb="5" eb="7">
      <t>テンプ</t>
    </rPh>
    <rPh sb="7" eb="9">
      <t>ショルイ</t>
    </rPh>
    <rPh sb="10" eb="12">
      <t>ヘンコウ</t>
    </rPh>
    <rPh sb="16" eb="18">
      <t>バアイ</t>
    </rPh>
    <rPh sb="21" eb="22">
      <t>ニチ</t>
    </rPh>
    <rPh sb="22" eb="24">
      <t>イナイ</t>
    </rPh>
    <rPh sb="25" eb="27">
      <t>チジ</t>
    </rPh>
    <rPh sb="28" eb="30">
      <t>トドケデ</t>
    </rPh>
    <rPh sb="41" eb="42">
      <t>シ</t>
    </rPh>
    <phoneticPr fontId="3"/>
  </si>
  <si>
    <r>
      <t>　</t>
    </r>
    <r>
      <rPr>
        <sz val="10"/>
        <rFont val="ＭＳ 明朝"/>
        <family val="1"/>
        <charset val="128"/>
      </rPr>
      <t>・</t>
    </r>
    <r>
      <rPr>
        <sz val="11"/>
        <rFont val="Century Gothic"/>
        <family val="2"/>
      </rPr>
      <t>25</t>
    </r>
    <r>
      <rPr>
        <sz val="12"/>
        <rFont val="ＭＳ 明朝"/>
        <family val="1"/>
        <charset val="128"/>
      </rPr>
      <t xml:space="preserve"> </t>
    </r>
    <r>
      <rPr>
        <sz val="10"/>
        <rFont val="ＭＳ 明朝"/>
        <family val="1"/>
        <charset val="128"/>
      </rPr>
      <t>平方メートル以上あり、登録基準を満たしている。</t>
    </r>
    <rPh sb="5" eb="7">
      <t>ヘイホウ</t>
    </rPh>
    <rPh sb="11" eb="13">
      <t>イジョウ</t>
    </rPh>
    <rPh sb="16" eb="18">
      <t>トウロク</t>
    </rPh>
    <rPh sb="18" eb="20">
      <t>キジュン</t>
    </rPh>
    <rPh sb="21" eb="22">
      <t>ミ</t>
    </rPh>
    <phoneticPr fontId="3"/>
  </si>
  <si>
    <r>
      <rPr>
        <sz val="10"/>
        <rFont val="ＭＳ 明朝"/>
        <family val="1"/>
        <charset val="128"/>
      </rPr>
      <t>　・床面積は</t>
    </r>
    <r>
      <rPr>
        <sz val="11"/>
        <rFont val="Century Gothic"/>
        <family val="2"/>
      </rPr>
      <t>25</t>
    </r>
    <r>
      <rPr>
        <sz val="10"/>
        <rFont val="ＭＳ 明朝"/>
        <family val="1"/>
        <charset val="128"/>
      </rPr>
      <t xml:space="preserve"> 平方メートル未満だが、
　　高齢者が共同で利用するための食堂や居間等を備えている。</t>
    </r>
    <rPh sb="2" eb="3">
      <t>ユカ</t>
    </rPh>
    <rPh sb="3" eb="5">
      <t>メンセキ</t>
    </rPh>
    <rPh sb="9" eb="11">
      <t>ヘイホウ</t>
    </rPh>
    <rPh sb="15" eb="17">
      <t>ミマン</t>
    </rPh>
    <rPh sb="23" eb="26">
      <t>コウレイシャ</t>
    </rPh>
    <rPh sb="27" eb="29">
      <t>キョウドウ</t>
    </rPh>
    <rPh sb="30" eb="32">
      <t>リヨウ</t>
    </rPh>
    <rPh sb="37" eb="39">
      <t>ショクドウ</t>
    </rPh>
    <rPh sb="42" eb="43">
      <t>トウ</t>
    </rPh>
    <phoneticPr fontId="3"/>
  </si>
  <si>
    <r>
      <rPr>
        <sz val="10"/>
        <rFont val="ＭＳ 明朝"/>
        <family val="1"/>
        <charset val="128"/>
      </rPr>
      <t>　・床面積は</t>
    </r>
    <r>
      <rPr>
        <sz val="11"/>
        <rFont val="Century Gothic"/>
        <family val="2"/>
      </rPr>
      <t>18</t>
    </r>
    <r>
      <rPr>
        <sz val="10"/>
        <rFont val="ＭＳ 明朝"/>
        <family val="1"/>
        <charset val="128"/>
      </rPr>
      <t xml:space="preserve"> 平方メートル以上ある。</t>
    </r>
    <rPh sb="2" eb="3">
      <t>ユカ</t>
    </rPh>
    <rPh sb="3" eb="5">
      <t>メンセキ</t>
    </rPh>
    <rPh sb="9" eb="11">
      <t>ヘイホウ</t>
    </rPh>
    <rPh sb="15" eb="17">
      <t>イジョウ</t>
    </rPh>
    <phoneticPr fontId="3"/>
  </si>
  <si>
    <t xml:space="preserve">
・居住部分の階段…段差等・手すり
・便所…手すり、寝室のある階にあること</t>
    <phoneticPr fontId="3"/>
  </si>
  <si>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t>
    <phoneticPr fontId="3"/>
  </si>
  <si>
    <r>
      <t>入居契約は賃貸借契約である旨、説明している。</t>
    </r>
    <r>
      <rPr>
        <b/>
        <sz val="9"/>
        <color indexed="10"/>
        <rFont val="ＭＳ 明朝"/>
        <family val="1"/>
        <charset val="128"/>
      </rPr>
      <t>（利用権契約の場合は「いいえ」に回答）</t>
    </r>
    <rPh sb="0" eb="2">
      <t>ニュウキョ</t>
    </rPh>
    <rPh sb="2" eb="4">
      <t>ケイヤク</t>
    </rPh>
    <rPh sb="5" eb="8">
      <t>チンタイシャク</t>
    </rPh>
    <rPh sb="8" eb="10">
      <t>ケイヤク</t>
    </rPh>
    <rPh sb="13" eb="14">
      <t>ムネ</t>
    </rPh>
    <rPh sb="15" eb="17">
      <t>セツメイ</t>
    </rPh>
    <rPh sb="23" eb="26">
      <t>リヨウケン</t>
    </rPh>
    <rPh sb="26" eb="28">
      <t>ケイヤク</t>
    </rPh>
    <rPh sb="29" eb="31">
      <t>バアイ</t>
    </rPh>
    <rPh sb="38" eb="40">
      <t>カイトウ</t>
    </rPh>
    <phoneticPr fontId="3"/>
  </si>
  <si>
    <r>
      <rPr>
        <sz val="10"/>
        <rFont val="ＭＳ 明朝"/>
        <family val="1"/>
        <charset val="128"/>
      </rPr>
      <t>帳簿は各事業年度の末日で閉鎖し、</t>
    </r>
    <r>
      <rPr>
        <sz val="11"/>
        <rFont val="Century Gothic"/>
        <family val="2"/>
      </rPr>
      <t xml:space="preserve">2 </t>
    </r>
    <r>
      <rPr>
        <sz val="10"/>
        <rFont val="ＭＳ 明朝"/>
        <family val="1"/>
        <charset val="128"/>
      </rPr>
      <t>年間保存するルールである。</t>
    </r>
    <rPh sb="0" eb="2">
      <t>チョウボ</t>
    </rPh>
    <rPh sb="3" eb="4">
      <t>カク</t>
    </rPh>
    <rPh sb="4" eb="6">
      <t>ジギョウ</t>
    </rPh>
    <rPh sb="6" eb="8">
      <t>ネンド</t>
    </rPh>
    <rPh sb="9" eb="10">
      <t>スエ</t>
    </rPh>
    <rPh sb="10" eb="11">
      <t>ビ</t>
    </rPh>
    <rPh sb="12" eb="14">
      <t>ヘイサ</t>
    </rPh>
    <rPh sb="18" eb="20">
      <t>ネンカン</t>
    </rPh>
    <rPh sb="20" eb="22">
      <t>ホゾン</t>
    </rPh>
    <phoneticPr fontId="3"/>
  </si>
  <si>
    <r>
      <rPr>
        <sz val="10"/>
        <color indexed="8"/>
        <rFont val="ＭＳ ゴシック"/>
        <family val="3"/>
        <charset val="128"/>
      </rPr>
      <t>イ</t>
    </r>
    <phoneticPr fontId="3"/>
  </si>
  <si>
    <r>
      <rPr>
        <sz val="10"/>
        <color indexed="8"/>
        <rFont val="ＭＳ ゴシック"/>
        <family val="3"/>
        <charset val="128"/>
      </rPr>
      <t>ロ</t>
    </r>
    <phoneticPr fontId="3"/>
  </si>
  <si>
    <r>
      <rPr>
        <sz val="10"/>
        <color indexed="8"/>
        <rFont val="ＭＳ ゴシック"/>
        <family val="3"/>
        <charset val="128"/>
      </rPr>
      <t>ハ</t>
    </r>
    <phoneticPr fontId="3"/>
  </si>
  <si>
    <r>
      <rPr>
        <sz val="10"/>
        <color indexed="8"/>
        <rFont val="ＭＳ ゴシック"/>
        <family val="3"/>
        <charset val="128"/>
      </rPr>
      <t>ヘ</t>
    </r>
    <phoneticPr fontId="3"/>
  </si>
  <si>
    <r>
      <rPr>
        <sz val="10"/>
        <color indexed="8"/>
        <rFont val="ＭＳ ゴシック"/>
        <family val="3"/>
        <charset val="128"/>
      </rPr>
      <t>ニ、ホ</t>
    </r>
    <phoneticPr fontId="3"/>
  </si>
  <si>
    <r>
      <rPr>
        <sz val="10"/>
        <color indexed="8"/>
        <rFont val="ＭＳ ゴシック"/>
        <family val="3"/>
        <charset val="128"/>
      </rPr>
      <t>法</t>
    </r>
    <r>
      <rPr>
        <sz val="10"/>
        <color indexed="8"/>
        <rFont val="Century Gothic"/>
        <family val="2"/>
      </rPr>
      <t>1</t>
    </r>
    <r>
      <rPr>
        <sz val="10"/>
        <color indexed="8"/>
        <rFont val="ＭＳ ゴシック"/>
        <family val="3"/>
        <charset val="128"/>
      </rPr>
      <t>条</t>
    </r>
    <rPh sb="0" eb="1">
      <t>ホウ</t>
    </rPh>
    <rPh sb="2" eb="3">
      <t>ジョウ</t>
    </rPh>
    <phoneticPr fontId="3"/>
  </si>
  <si>
    <r>
      <rPr>
        <sz val="10"/>
        <color indexed="8"/>
        <rFont val="ＭＳ ゴシック"/>
        <family val="3"/>
        <charset val="128"/>
      </rPr>
      <t>法</t>
    </r>
    <r>
      <rPr>
        <sz val="10"/>
        <color indexed="8"/>
        <rFont val="Century Gothic"/>
        <family val="2"/>
      </rPr>
      <t>9</t>
    </r>
    <r>
      <rPr>
        <sz val="10"/>
        <color indexed="8"/>
        <rFont val="ＭＳ ゴシック"/>
        <family val="3"/>
        <charset val="128"/>
      </rPr>
      <t>条</t>
    </r>
    <rPh sb="0" eb="1">
      <t>ホウ</t>
    </rPh>
    <rPh sb="2" eb="3">
      <t>ジョウ</t>
    </rPh>
    <phoneticPr fontId="3"/>
  </si>
  <si>
    <r>
      <rPr>
        <sz val="10"/>
        <color indexed="8"/>
        <rFont val="ＭＳ ゴシック"/>
        <family val="3"/>
        <charset val="128"/>
      </rPr>
      <t>法</t>
    </r>
    <r>
      <rPr>
        <sz val="10"/>
        <color indexed="8"/>
        <rFont val="Century Gothic"/>
        <family val="2"/>
      </rPr>
      <t>7</t>
    </r>
    <r>
      <rPr>
        <sz val="10"/>
        <color indexed="8"/>
        <rFont val="ＭＳ ゴシック"/>
        <family val="3"/>
        <charset val="128"/>
      </rPr>
      <t>条</t>
    </r>
    <rPh sb="0" eb="1">
      <t>ホウ</t>
    </rPh>
    <rPh sb="2" eb="3">
      <t>ジョウ</t>
    </rPh>
    <phoneticPr fontId="3"/>
  </si>
  <si>
    <r>
      <rPr>
        <sz val="10"/>
        <color indexed="8"/>
        <rFont val="ＭＳ ゴシック"/>
        <family val="3"/>
        <charset val="128"/>
      </rPr>
      <t>同第</t>
    </r>
    <r>
      <rPr>
        <sz val="10"/>
        <color indexed="8"/>
        <rFont val="Century Gothic"/>
        <family val="2"/>
      </rPr>
      <t>1</t>
    </r>
    <r>
      <rPr>
        <sz val="10"/>
        <color indexed="8"/>
        <rFont val="ＭＳ ゴシック"/>
        <family val="3"/>
        <charset val="128"/>
      </rPr>
      <t>項</t>
    </r>
    <r>
      <rPr>
        <sz val="10"/>
        <color indexed="8"/>
        <rFont val="Century Gothic"/>
        <family val="2"/>
      </rPr>
      <t>1</t>
    </r>
    <r>
      <rPr>
        <sz val="10"/>
        <color indexed="8"/>
        <rFont val="ＭＳ ゴシック"/>
        <family val="3"/>
        <charset val="128"/>
      </rPr>
      <t>号</t>
    </r>
    <rPh sb="0" eb="1">
      <t>ドウ</t>
    </rPh>
    <rPh sb="1" eb="2">
      <t>ダイ</t>
    </rPh>
    <rPh sb="3" eb="4">
      <t>コウ</t>
    </rPh>
    <rPh sb="5" eb="6">
      <t>ゴウ</t>
    </rPh>
    <phoneticPr fontId="3"/>
  </si>
  <si>
    <r>
      <rPr>
        <sz val="10"/>
        <color indexed="8"/>
        <rFont val="ＭＳ ゴシック"/>
        <family val="3"/>
        <charset val="128"/>
      </rPr>
      <t>同第</t>
    </r>
    <r>
      <rPr>
        <sz val="10"/>
        <color indexed="8"/>
        <rFont val="Century Gothic"/>
        <family val="2"/>
      </rPr>
      <t>1</t>
    </r>
    <r>
      <rPr>
        <sz val="10"/>
        <color indexed="8"/>
        <rFont val="ＭＳ ゴシック"/>
        <family val="3"/>
        <charset val="128"/>
      </rPr>
      <t>項</t>
    </r>
    <r>
      <rPr>
        <sz val="10"/>
        <color indexed="8"/>
        <rFont val="Century Gothic"/>
        <family val="2"/>
      </rPr>
      <t>2</t>
    </r>
    <r>
      <rPr>
        <sz val="10"/>
        <color indexed="8"/>
        <rFont val="ＭＳ ゴシック"/>
        <family val="3"/>
        <charset val="128"/>
      </rPr>
      <t>号</t>
    </r>
    <rPh sb="0" eb="1">
      <t>ドウ</t>
    </rPh>
    <rPh sb="1" eb="2">
      <t>ダイ</t>
    </rPh>
    <phoneticPr fontId="3"/>
  </si>
  <si>
    <r>
      <rPr>
        <sz val="10"/>
        <color indexed="8"/>
        <rFont val="ＭＳ ゴシック"/>
        <family val="3"/>
        <charset val="128"/>
      </rPr>
      <t>同第</t>
    </r>
    <r>
      <rPr>
        <sz val="10"/>
        <color indexed="8"/>
        <rFont val="Century Gothic"/>
        <family val="2"/>
      </rPr>
      <t>1</t>
    </r>
    <r>
      <rPr>
        <sz val="10"/>
        <color indexed="8"/>
        <rFont val="ＭＳ ゴシック"/>
        <family val="3"/>
        <charset val="128"/>
      </rPr>
      <t>項</t>
    </r>
    <r>
      <rPr>
        <sz val="10"/>
        <color indexed="8"/>
        <rFont val="Century Gothic"/>
        <family val="2"/>
      </rPr>
      <t>3</t>
    </r>
    <r>
      <rPr>
        <sz val="10"/>
        <color indexed="8"/>
        <rFont val="ＭＳ ゴシック"/>
        <family val="3"/>
        <charset val="128"/>
      </rPr>
      <t>号</t>
    </r>
    <rPh sb="0" eb="1">
      <t>ドウ</t>
    </rPh>
    <rPh sb="1" eb="2">
      <t>ダイ</t>
    </rPh>
    <phoneticPr fontId="3"/>
  </si>
  <si>
    <r>
      <rPr>
        <sz val="10"/>
        <color indexed="8"/>
        <rFont val="ＭＳ ゴシック"/>
        <family val="3"/>
        <charset val="128"/>
      </rPr>
      <t>同第</t>
    </r>
    <r>
      <rPr>
        <sz val="10"/>
        <color indexed="8"/>
        <rFont val="Century Gothic"/>
        <family val="2"/>
      </rPr>
      <t>1</t>
    </r>
    <r>
      <rPr>
        <sz val="10"/>
        <color indexed="8"/>
        <rFont val="ＭＳ ゴシック"/>
        <family val="3"/>
        <charset val="128"/>
      </rPr>
      <t>項</t>
    </r>
    <r>
      <rPr>
        <sz val="10"/>
        <color indexed="8"/>
        <rFont val="Century Gothic"/>
        <family val="2"/>
      </rPr>
      <t>4</t>
    </r>
    <r>
      <rPr>
        <sz val="10"/>
        <color indexed="8"/>
        <rFont val="ＭＳ ゴシック"/>
        <family val="3"/>
        <charset val="128"/>
      </rPr>
      <t>号</t>
    </r>
    <rPh sb="0" eb="1">
      <t>ドウ</t>
    </rPh>
    <rPh sb="1" eb="2">
      <t>ダイ</t>
    </rPh>
    <phoneticPr fontId="3"/>
  </si>
  <si>
    <r>
      <rPr>
        <sz val="10"/>
        <color indexed="8"/>
        <rFont val="ＭＳ ゴシック"/>
        <family val="3"/>
        <charset val="128"/>
      </rPr>
      <t>同第</t>
    </r>
    <r>
      <rPr>
        <sz val="10"/>
        <color indexed="8"/>
        <rFont val="Century Gothic"/>
        <family val="2"/>
      </rPr>
      <t>1</t>
    </r>
    <r>
      <rPr>
        <sz val="10"/>
        <color indexed="8"/>
        <rFont val="ＭＳ ゴシック"/>
        <family val="3"/>
        <charset val="128"/>
      </rPr>
      <t>項</t>
    </r>
    <r>
      <rPr>
        <sz val="10"/>
        <color indexed="8"/>
        <rFont val="Century Gothic"/>
        <family val="2"/>
      </rPr>
      <t>5</t>
    </r>
    <r>
      <rPr>
        <sz val="10"/>
        <color indexed="8"/>
        <rFont val="ＭＳ ゴシック"/>
        <family val="3"/>
        <charset val="128"/>
      </rPr>
      <t>号</t>
    </r>
    <rPh sb="0" eb="1">
      <t>ドウ</t>
    </rPh>
    <rPh sb="1" eb="2">
      <t>ダイ</t>
    </rPh>
    <phoneticPr fontId="3"/>
  </si>
  <si>
    <r>
      <rPr>
        <sz val="10"/>
        <color indexed="8"/>
        <rFont val="ＭＳ ゴシック"/>
        <family val="3"/>
        <charset val="128"/>
      </rPr>
      <t>同第</t>
    </r>
    <r>
      <rPr>
        <sz val="10"/>
        <color indexed="8"/>
        <rFont val="Century Gothic"/>
        <family val="2"/>
      </rPr>
      <t>1</t>
    </r>
    <r>
      <rPr>
        <sz val="10"/>
        <color indexed="8"/>
        <rFont val="ＭＳ ゴシック"/>
        <family val="3"/>
        <charset val="128"/>
      </rPr>
      <t>項</t>
    </r>
    <r>
      <rPr>
        <sz val="10"/>
        <color indexed="8"/>
        <rFont val="Century Gothic"/>
        <family val="2"/>
      </rPr>
      <t>6</t>
    </r>
    <r>
      <rPr>
        <sz val="10"/>
        <color indexed="8"/>
        <rFont val="ＭＳ ゴシック"/>
        <family val="3"/>
        <charset val="128"/>
      </rPr>
      <t>号</t>
    </r>
    <rPh sb="0" eb="1">
      <t>ドウ</t>
    </rPh>
    <rPh sb="1" eb="2">
      <t>ダイ</t>
    </rPh>
    <phoneticPr fontId="3"/>
  </si>
  <si>
    <r>
      <rPr>
        <sz val="10"/>
        <color indexed="8"/>
        <rFont val="ＭＳ ゴシック"/>
        <family val="3"/>
        <charset val="128"/>
      </rPr>
      <t>法</t>
    </r>
    <r>
      <rPr>
        <sz val="10"/>
        <color indexed="8"/>
        <rFont val="Century Gothic"/>
        <family val="2"/>
      </rPr>
      <t>17</t>
    </r>
    <r>
      <rPr>
        <sz val="10"/>
        <color indexed="8"/>
        <rFont val="ＭＳ ゴシック"/>
        <family val="3"/>
        <charset val="128"/>
      </rPr>
      <t>条</t>
    </r>
    <rPh sb="0" eb="1">
      <t>ホウ</t>
    </rPh>
    <rPh sb="3" eb="4">
      <t>ジョウ</t>
    </rPh>
    <phoneticPr fontId="3"/>
  </si>
  <si>
    <r>
      <rPr>
        <sz val="10"/>
        <rFont val="ＭＳ ゴシック"/>
        <family val="3"/>
        <charset val="128"/>
      </rPr>
      <t>法</t>
    </r>
    <r>
      <rPr>
        <sz val="10"/>
        <rFont val="Century Gothic"/>
        <family val="2"/>
      </rPr>
      <t>15</t>
    </r>
    <r>
      <rPr>
        <sz val="10"/>
        <rFont val="ＭＳ ゴシック"/>
        <family val="3"/>
        <charset val="128"/>
      </rPr>
      <t>条</t>
    </r>
    <rPh sb="0" eb="1">
      <t>ホウ</t>
    </rPh>
    <rPh sb="3" eb="4">
      <t>ジョウ</t>
    </rPh>
    <phoneticPr fontId="3"/>
  </si>
  <si>
    <r>
      <rPr>
        <sz val="10"/>
        <rFont val="ＭＳ ゴシック"/>
        <family val="3"/>
        <charset val="128"/>
      </rPr>
      <t>法</t>
    </r>
    <r>
      <rPr>
        <sz val="10"/>
        <rFont val="Century Gothic"/>
        <family val="2"/>
      </rPr>
      <t>17</t>
    </r>
    <r>
      <rPr>
        <sz val="10"/>
        <rFont val="ＭＳ ゴシック"/>
        <family val="3"/>
        <charset val="128"/>
      </rPr>
      <t>条</t>
    </r>
    <rPh sb="0" eb="1">
      <t>ホウ</t>
    </rPh>
    <rPh sb="3" eb="4">
      <t>ジョウ</t>
    </rPh>
    <phoneticPr fontId="3"/>
  </si>
  <si>
    <r>
      <rPr>
        <sz val="10"/>
        <rFont val="ＭＳ ゴシック"/>
        <family val="3"/>
        <charset val="128"/>
      </rPr>
      <t>法</t>
    </r>
    <r>
      <rPr>
        <sz val="10"/>
        <rFont val="Century Gothic"/>
        <family val="2"/>
      </rPr>
      <t>9</t>
    </r>
    <r>
      <rPr>
        <sz val="10"/>
        <rFont val="ＭＳ ゴシック"/>
        <family val="3"/>
        <charset val="128"/>
      </rPr>
      <t>条</t>
    </r>
    <rPh sb="0" eb="1">
      <t>ホウ</t>
    </rPh>
    <rPh sb="2" eb="3">
      <t>ジョウ</t>
    </rPh>
    <phoneticPr fontId="3"/>
  </si>
  <si>
    <r>
      <rPr>
        <sz val="10"/>
        <rFont val="ＭＳ ゴシック"/>
        <family val="3"/>
        <charset val="128"/>
      </rPr>
      <t>法</t>
    </r>
    <r>
      <rPr>
        <sz val="10"/>
        <rFont val="Century Gothic"/>
        <family val="2"/>
      </rPr>
      <t>19</t>
    </r>
    <r>
      <rPr>
        <sz val="10"/>
        <rFont val="ＭＳ ゴシック"/>
        <family val="3"/>
        <charset val="128"/>
      </rPr>
      <t>条</t>
    </r>
    <rPh sb="0" eb="1">
      <t>ホウ</t>
    </rPh>
    <rPh sb="3" eb="4">
      <t>ジョウ</t>
    </rPh>
    <phoneticPr fontId="3"/>
  </si>
  <si>
    <r>
      <rPr>
        <sz val="10"/>
        <rFont val="ＭＳ ゴシック"/>
        <family val="3"/>
        <charset val="128"/>
      </rPr>
      <t>法</t>
    </r>
    <r>
      <rPr>
        <sz val="10"/>
        <rFont val="Century Gothic"/>
        <family val="2"/>
      </rPr>
      <t>19</t>
    </r>
    <r>
      <rPr>
        <sz val="10"/>
        <rFont val="ＭＳ ゴシック"/>
        <family val="3"/>
        <charset val="128"/>
      </rPr>
      <t>条</t>
    </r>
    <phoneticPr fontId="2"/>
  </si>
  <si>
    <r>
      <rPr>
        <sz val="10"/>
        <rFont val="ＭＳ ゴシック"/>
        <family val="3"/>
        <charset val="128"/>
      </rPr>
      <t>法</t>
    </r>
    <r>
      <rPr>
        <sz val="10"/>
        <rFont val="Century Gothic"/>
        <family val="2"/>
      </rPr>
      <t>6</t>
    </r>
    <r>
      <rPr>
        <sz val="10"/>
        <rFont val="ＭＳ ゴシック"/>
        <family val="3"/>
        <charset val="128"/>
      </rPr>
      <t>条</t>
    </r>
    <rPh sb="0" eb="1">
      <t>ホウ</t>
    </rPh>
    <rPh sb="2" eb="3">
      <t>ジョウ</t>
    </rPh>
    <phoneticPr fontId="3"/>
  </si>
  <si>
    <t>サービス付き高齢者向け住宅べっぷ</t>
    <rPh sb="4" eb="5">
      <t>ツ</t>
    </rPh>
    <rPh sb="6" eb="9">
      <t>コウレイシャ</t>
    </rPh>
    <rPh sb="9" eb="10">
      <t>ム</t>
    </rPh>
    <rPh sb="11" eb="13">
      <t>ジュウタク</t>
    </rPh>
    <phoneticPr fontId="2"/>
  </si>
  <si>
    <t>社会福祉法人おおいた</t>
    <rPh sb="0" eb="2">
      <t>シャカイ</t>
    </rPh>
    <rPh sb="2" eb="4">
      <t>フクシ</t>
    </rPh>
    <rPh sb="4" eb="6">
      <t>ホウジン</t>
    </rPh>
    <phoneticPr fontId="2"/>
  </si>
  <si>
    <t>○○　○○</t>
    <phoneticPr fontId="2"/>
  </si>
  <si>
    <t>令和　　年　　月　　日</t>
    <rPh sb="0" eb="2">
      <t>レイワ</t>
    </rPh>
    <rPh sb="4" eb="5">
      <t>ネン</t>
    </rPh>
    <rPh sb="5" eb="6">
      <t>ヘイネン</t>
    </rPh>
    <rPh sb="7" eb="8">
      <t>ガツ</t>
    </rPh>
    <rPh sb="10" eb="11">
      <t>ニチ</t>
    </rPh>
    <phoneticPr fontId="2"/>
  </si>
  <si>
    <t>　・所管土木事務所又は県建築住宅課に相談中、又は変更届出書を提出済み。</t>
    <rPh sb="2" eb="4">
      <t>ショカン</t>
    </rPh>
    <rPh sb="4" eb="6">
      <t>ドボク</t>
    </rPh>
    <rPh sb="6" eb="9">
      <t>ジムショ</t>
    </rPh>
    <rPh sb="9" eb="10">
      <t>マタ</t>
    </rPh>
    <rPh sb="11" eb="12">
      <t>ケン</t>
    </rPh>
    <rPh sb="12" eb="14">
      <t>ケンチク</t>
    </rPh>
    <rPh sb="14" eb="17">
      <t>ジュウタクカ</t>
    </rPh>
    <rPh sb="18" eb="20">
      <t>ソウダン</t>
    </rPh>
    <rPh sb="20" eb="21">
      <t>ナカ</t>
    </rPh>
    <rPh sb="22" eb="23">
      <t>マタ</t>
    </rPh>
    <rPh sb="24" eb="26">
      <t>ヘンコウ</t>
    </rPh>
    <rPh sb="26" eb="28">
      <t>トドケデ</t>
    </rPh>
    <rPh sb="28" eb="29">
      <t>ショ</t>
    </rPh>
    <rPh sb="30" eb="32">
      <t>テイシュツ</t>
    </rPh>
    <rPh sb="32" eb="33">
      <t>ス</t>
    </rPh>
    <phoneticPr fontId="3"/>
  </si>
  <si>
    <t>　・所管土木事務所又は県建築住宅課に相談中、又は変更届出書を提出済み。</t>
    <rPh sb="11" eb="12">
      <t>ケン</t>
    </rPh>
    <rPh sb="12" eb="14">
      <t>ケンチク</t>
    </rPh>
    <rPh sb="14" eb="17">
      <t>ジュウタクカ</t>
    </rPh>
    <rPh sb="18" eb="20">
      <t>ソウダン</t>
    </rPh>
    <rPh sb="20" eb="21">
      <t>ナカ</t>
    </rPh>
    <rPh sb="22" eb="23">
      <t>マタ</t>
    </rPh>
    <rPh sb="24" eb="26">
      <t>ヘンコウ</t>
    </rPh>
    <rPh sb="26" eb="29">
      <t>トドケデショ</t>
    </rPh>
    <rPh sb="30" eb="32">
      <t>テイシュツ</t>
    </rPh>
    <rPh sb="32" eb="33">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</si>
</sst>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 ?/2"/>
  </numFmts>
  <fonts count="39">
    <font>
      <sz val="11"/>
      <color theme="1"/>
      <name val="ＭＳ Ｐゴシック"/>
      <family val="3"/>
      <charset val="128"/>
      <scheme val="minor"/>
    </font>
    <font>
      <b/>
      <sz val="8"/>
      <name val="ＭＳ ゴシック"/>
      <family val="3"/>
      <charset val="128"/>
    </font>
    <font>
      <sz val="6"/>
      <name val="ＭＳ Ｐゴシック"/>
      <family val="3"/>
      <charset val="128"/>
    </font>
    <font>
      <sz val="6"/>
      <name val="ＭＳ Ｐゴシック"/>
      <family val="3"/>
      <charset val="128"/>
    </font>
    <font>
      <sz val="10"/>
      <color indexed="8"/>
      <name val="ＭＳ ゴシック"/>
      <family val="3"/>
      <charset val="128"/>
    </font>
    <font>
      <b/>
      <sz val="10"/>
      <color indexed="8"/>
      <name val="ＭＳ ゴシック"/>
      <family val="3"/>
      <charset val="128"/>
    </font>
    <font>
      <sz val="10"/>
      <name val="ＭＳ ゴシック"/>
      <family val="3"/>
      <charset val="128"/>
    </font>
    <font>
      <b/>
      <sz val="10"/>
      <name val="ＭＳ ゴシック"/>
      <family val="3"/>
      <charset val="128"/>
    </font>
    <font>
      <b/>
      <sz val="8"/>
      <color indexed="8"/>
      <name val="ＭＳ ゴシック"/>
      <family val="3"/>
      <charset val="128"/>
    </font>
    <font>
      <b/>
      <sz val="6"/>
      <color indexed="8"/>
      <name val="ＭＳ ゴシック"/>
      <family val="3"/>
      <charset val="128"/>
    </font>
    <font>
      <b/>
      <sz val="9"/>
      <name val="ＭＳ ゴシック"/>
      <family val="3"/>
      <charset val="128"/>
    </font>
    <font>
      <sz val="12"/>
      <color indexed="8"/>
      <name val="ＭＳ ゴシック"/>
      <family val="3"/>
      <charset val="128"/>
    </font>
    <font>
      <sz val="8"/>
      <color indexed="8"/>
      <name val="ＭＳ ゴシック"/>
      <family val="3"/>
      <charset val="128"/>
    </font>
    <font>
      <b/>
      <sz val="9"/>
      <color indexed="8"/>
      <name val="ＭＳ ゴシック"/>
      <family val="3"/>
      <charset val="128"/>
    </font>
    <font>
      <b/>
      <sz val="11"/>
      <name val="Wingdings"/>
      <charset val="2"/>
    </font>
    <font>
      <b/>
      <sz val="9"/>
      <color indexed="10"/>
      <name val="ＭＳ ゴシック"/>
      <family val="3"/>
      <charset val="128"/>
    </font>
    <font>
      <sz val="10"/>
      <color indexed="8"/>
      <name val="Century Gothic"/>
      <family val="2"/>
    </font>
    <font>
      <sz val="11"/>
      <name val="Century Gothic"/>
      <family val="2"/>
    </font>
    <font>
      <b/>
      <sz val="11"/>
      <name val="ＭＳ Ｐゴシック"/>
      <family val="3"/>
      <charset val="128"/>
    </font>
    <font>
      <sz val="10"/>
      <color indexed="8"/>
      <name val="ＭＳ Ｐゴシック"/>
      <family val="3"/>
      <charset val="128"/>
    </font>
    <font>
      <sz val="10"/>
      <name val="ＭＳ Ｐ明朝"/>
      <family val="1"/>
      <charset val="128"/>
    </font>
    <font>
      <sz val="10"/>
      <name val="Century Gothic"/>
      <family val="2"/>
    </font>
    <font>
      <sz val="10"/>
      <name val="ＭＳ 明朝"/>
      <family val="1"/>
      <charset val="128"/>
    </font>
    <font>
      <sz val="12"/>
      <name val="ＭＳ 明朝"/>
      <family val="1"/>
      <charset val="128"/>
    </font>
    <font>
      <sz val="8"/>
      <name val="ＭＳ Ｐ明朝"/>
      <family val="1"/>
      <charset val="128"/>
    </font>
    <font>
      <sz val="8"/>
      <name val="ＭＳ 明朝"/>
      <family val="1"/>
      <charset val="128"/>
    </font>
    <font>
      <b/>
      <sz val="8"/>
      <name val="ＭＳ 明朝"/>
      <family val="1"/>
      <charset val="128"/>
    </font>
    <font>
      <b/>
      <sz val="9"/>
      <color indexed="10"/>
      <name val="ＭＳ 明朝"/>
      <family val="1"/>
      <charset val="128"/>
    </font>
    <font>
      <u/>
      <sz val="11"/>
      <color theme="10"/>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14"/>
      <name val="ＭＳ Ｐゴシック"/>
      <family val="3"/>
      <charset val="128"/>
      <scheme val="major"/>
    </font>
    <font>
      <b/>
      <sz val="14"/>
      <name val="ＭＳ Ｐゴシック"/>
      <family val="3"/>
      <charset val="128"/>
      <scheme val="major"/>
    </font>
    <font>
      <b/>
      <sz val="9"/>
      <color rgb="FF173CD9"/>
      <name val="ＭＳ ゴシック"/>
      <family val="3"/>
      <charset val="128"/>
    </font>
    <font>
      <sz val="9"/>
      <color rgb="FFFF0000"/>
      <name val="ＭＳ Ｐゴシック"/>
      <family val="3"/>
      <charset val="128"/>
      <scheme val="minor"/>
    </font>
    <font>
      <sz val="8"/>
      <color rgb="FFFF0000"/>
      <name val="ＭＳ ゴシック"/>
      <family val="3"/>
      <charset val="128"/>
    </font>
    <font>
      <sz val="10"/>
      <color rgb="FFFF0000"/>
      <name val="Century Gothic"/>
      <family val="2"/>
    </font>
    <font>
      <b/>
      <sz val="10"/>
      <color rgb="FFFF0000"/>
      <name val="ＭＳ ゴシック"/>
      <family val="3"/>
      <charset val="128"/>
    </font>
    <font>
      <b/>
      <sz val="10"/>
      <color rgb="FF173CD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00CC"/>
        <bgColor indexed="64"/>
      </patternFill>
    </fill>
    <fill>
      <patternFill patternType="solid">
        <fgColor theme="8" tint="0.39997558519241921"/>
        <bgColor indexed="64"/>
      </patternFill>
    </fill>
  </fills>
  <borders count="64">
    <border>
      <left/>
      <right/>
      <top/>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281">
    <xf numFmtId="0" fontId="0" fillId="0" borderId="0" xfId="0">
      <alignment vertical="center"/>
    </xf>
    <xf numFmtId="0" fontId="4" fillId="2" borderId="0" xfId="0" applyFont="1" applyFill="1" applyBorder="1">
      <alignment vertical="center"/>
    </xf>
    <xf numFmtId="0" fontId="5" fillId="2" borderId="0" xfId="0" applyFont="1" applyFill="1" applyBorder="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right" vertical="center"/>
    </xf>
    <xf numFmtId="0" fontId="5" fillId="0" borderId="2" xfId="0" applyFont="1" applyBorder="1" applyAlignment="1">
      <alignment horizontal="right" vertical="center"/>
    </xf>
    <xf numFmtId="0" fontId="4" fillId="0" borderId="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shrinkToFit="1"/>
    </xf>
    <xf numFmtId="0" fontId="4" fillId="2" borderId="0" xfId="0" applyFont="1" applyFill="1" applyBorder="1" applyAlignment="1">
      <alignment horizontal="left" vertical="center" shrinkToFit="1"/>
    </xf>
    <xf numFmtId="176" fontId="6" fillId="2" borderId="4" xfId="0" applyNumberFormat="1" applyFont="1" applyFill="1" applyBorder="1" applyAlignment="1">
      <alignment horizontal="center" vertical="center" textRotation="255" shrinkToFit="1"/>
    </xf>
    <xf numFmtId="0" fontId="29" fillId="2" borderId="0" xfId="0" applyFont="1" applyFill="1" applyBorder="1" applyAlignment="1">
      <alignment horizontal="left" vertical="center" shrinkToFit="1"/>
    </xf>
    <xf numFmtId="176" fontId="6" fillId="2" borderId="0" xfId="0" applyNumberFormat="1" applyFont="1" applyFill="1" applyBorder="1" applyAlignment="1">
      <alignment horizontal="center" vertical="center" textRotation="255" shrinkToFit="1"/>
    </xf>
    <xf numFmtId="0" fontId="4" fillId="2" borderId="0" xfId="0" applyFont="1" applyFill="1" applyBorder="1" applyAlignment="1">
      <alignment vertical="center" textRotation="255" shrinkToFit="1"/>
    </xf>
    <xf numFmtId="0" fontId="4" fillId="3" borderId="5" xfId="0" applyFont="1" applyFill="1" applyBorder="1" applyAlignment="1">
      <alignment horizontal="left" vertical="center" shrinkToFit="1"/>
    </xf>
    <xf numFmtId="176" fontId="6" fillId="2" borderId="6" xfId="0" applyNumberFormat="1" applyFont="1" applyFill="1" applyBorder="1" applyAlignment="1">
      <alignment horizontal="center" vertical="center" shrinkToFit="1"/>
    </xf>
    <xf numFmtId="0" fontId="6" fillId="2" borderId="0" xfId="0" applyFont="1" applyFill="1" applyBorder="1" applyAlignment="1">
      <alignment horizontal="left" vertical="center" shrinkToFit="1"/>
    </xf>
    <xf numFmtId="0" fontId="4" fillId="0" borderId="0" xfId="0" applyFont="1" applyBorder="1">
      <alignment vertical="center"/>
    </xf>
    <xf numFmtId="0" fontId="4" fillId="0" borderId="0" xfId="0" applyFont="1" applyBorder="1" applyAlignment="1">
      <alignment horizontal="center" vertical="center"/>
    </xf>
    <xf numFmtId="0" fontId="5" fillId="0" borderId="0" xfId="0" applyFont="1" applyBorder="1">
      <alignment vertical="center"/>
    </xf>
    <xf numFmtId="176" fontId="4" fillId="0" borderId="0" xfId="0" applyNumberFormat="1" applyFont="1" applyBorder="1" applyAlignment="1">
      <alignment horizontal="center" vertical="center" shrinkToFit="1"/>
    </xf>
    <xf numFmtId="0" fontId="4" fillId="0" borderId="0" xfId="0" applyFont="1" applyBorder="1" applyAlignment="1">
      <alignment vertical="center"/>
    </xf>
    <xf numFmtId="0" fontId="4" fillId="0" borderId="0" xfId="0" applyFont="1" applyBorder="1" applyAlignment="1">
      <alignment vertical="center" shrinkToFit="1"/>
    </xf>
    <xf numFmtId="0" fontId="5" fillId="0" borderId="0" xfId="0" applyFont="1">
      <alignment vertical="center"/>
    </xf>
    <xf numFmtId="176" fontId="4" fillId="0" borderId="0" xfId="0" applyNumberFormat="1" applyFont="1" applyAlignment="1">
      <alignment horizontal="center" vertical="center" shrinkToFit="1"/>
    </xf>
    <xf numFmtId="0" fontId="4" fillId="0" borderId="0" xfId="0" applyFont="1" applyAlignment="1">
      <alignment vertical="center"/>
    </xf>
    <xf numFmtId="0" fontId="4" fillId="0" borderId="4" xfId="0" applyFont="1" applyBorder="1">
      <alignment vertical="center"/>
    </xf>
    <xf numFmtId="0" fontId="4" fillId="0" borderId="0" xfId="0" applyFont="1" applyAlignment="1">
      <alignment vertical="center" shrinkToFit="1"/>
    </xf>
    <xf numFmtId="0" fontId="4" fillId="2" borderId="0" xfId="0" applyFont="1" applyFill="1" applyAlignment="1">
      <alignment vertical="center" shrinkToFit="1"/>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12" fillId="0" borderId="8" xfId="0" applyFont="1" applyBorder="1" applyAlignment="1">
      <alignment vertical="center"/>
    </xf>
    <xf numFmtId="0" fontId="12" fillId="0" borderId="7" xfId="0" applyFont="1" applyBorder="1" applyAlignment="1">
      <alignment vertical="center"/>
    </xf>
    <xf numFmtId="0" fontId="12" fillId="0" borderId="9" xfId="0" applyFont="1" applyBorder="1" applyAlignment="1">
      <alignment horizontal="right" vertical="center"/>
    </xf>
    <xf numFmtId="0" fontId="5" fillId="0" borderId="2" xfId="0" applyFont="1" applyBorder="1" applyAlignment="1">
      <alignment horizontal="left" vertical="center"/>
    </xf>
    <xf numFmtId="0" fontId="12" fillId="0" borderId="7" xfId="0" applyFont="1" applyBorder="1" applyAlignment="1">
      <alignment horizontal="right" vertical="center"/>
    </xf>
    <xf numFmtId="0" fontId="4" fillId="3" borderId="10" xfId="0" applyFont="1" applyFill="1" applyBorder="1" applyAlignment="1">
      <alignment horizontal="left" vertical="center" shrinkToFit="1"/>
    </xf>
    <xf numFmtId="0" fontId="4" fillId="0" borderId="0" xfId="0" applyFont="1" applyFill="1">
      <alignment vertical="center"/>
    </xf>
    <xf numFmtId="176" fontId="6" fillId="0" borderId="6"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shrinkToFit="1"/>
    </xf>
    <xf numFmtId="0" fontId="30" fillId="0" borderId="0" xfId="0" applyFont="1" applyFill="1" applyBorder="1" applyAlignment="1">
      <alignment vertical="center" wrapText="1"/>
    </xf>
    <xf numFmtId="0" fontId="5" fillId="0" borderId="6" xfId="0" applyFont="1" applyFill="1" applyBorder="1" applyAlignment="1">
      <alignment horizontal="center" vertical="center" textRotation="255"/>
    </xf>
    <xf numFmtId="0" fontId="6" fillId="0" borderId="6" xfId="0" applyFont="1" applyFill="1" applyBorder="1" applyAlignment="1">
      <alignment horizontal="center" vertical="center" shrinkToFit="1"/>
    </xf>
    <xf numFmtId="0" fontId="6" fillId="0" borderId="6" xfId="0" applyFont="1" applyFill="1" applyBorder="1" applyAlignment="1">
      <alignment horizontal="left" vertical="center" shrinkToFit="1"/>
    </xf>
    <xf numFmtId="0" fontId="31" fillId="3" borderId="11"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176" fontId="6" fillId="2" borderId="17" xfId="0" applyNumberFormat="1" applyFont="1" applyFill="1" applyBorder="1" applyAlignment="1">
      <alignment horizontal="center" vertical="center" textRotation="255" shrinkToFit="1"/>
    </xf>
    <xf numFmtId="0" fontId="4" fillId="3" borderId="18" xfId="0" applyFont="1" applyFill="1" applyBorder="1" applyAlignment="1">
      <alignment horizontal="center" vertical="center" shrinkToFit="1"/>
    </xf>
    <xf numFmtId="0" fontId="5" fillId="5" borderId="19" xfId="0" applyFont="1" applyFill="1" applyBorder="1" applyAlignment="1">
      <alignment horizontal="center" vertical="center"/>
    </xf>
    <xf numFmtId="0" fontId="9" fillId="5" borderId="20" xfId="0" applyFont="1" applyFill="1" applyBorder="1" applyAlignment="1">
      <alignment horizontal="center" vertical="center" wrapText="1"/>
    </xf>
    <xf numFmtId="0" fontId="4" fillId="5" borderId="8" xfId="0" applyFont="1" applyFill="1" applyBorder="1" applyAlignment="1">
      <alignment horizontal="center" vertical="center" shrinkToFit="1"/>
    </xf>
    <xf numFmtId="0" fontId="5"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1" xfId="0" applyFont="1" applyFill="1" applyBorder="1" applyAlignment="1">
      <alignment horizontal="center" vertical="center" shrinkToFit="1"/>
    </xf>
    <xf numFmtId="0" fontId="32" fillId="6" borderId="20"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0" fillId="0" borderId="0" xfId="0" applyFont="1" applyFill="1" applyAlignment="1">
      <alignment vertical="center" wrapText="1"/>
    </xf>
    <xf numFmtId="0" fontId="1" fillId="0" borderId="0" xfId="0" applyFont="1" applyFill="1" applyBorder="1">
      <alignment vertical="center"/>
    </xf>
    <xf numFmtId="0" fontId="33" fillId="2" borderId="26" xfId="0" applyFont="1" applyFill="1" applyBorder="1" applyAlignment="1">
      <alignment vertical="center" wrapText="1"/>
    </xf>
    <xf numFmtId="0" fontId="1" fillId="7" borderId="0" xfId="0" applyFont="1" applyFill="1" applyBorder="1">
      <alignment vertical="center"/>
    </xf>
    <xf numFmtId="0" fontId="1" fillId="7" borderId="0" xfId="0" applyFont="1" applyFill="1" applyBorder="1" applyAlignment="1">
      <alignment horizontal="right" vertical="center"/>
    </xf>
    <xf numFmtId="0" fontId="1" fillId="7" borderId="0" xfId="0" applyFont="1" applyFill="1" applyBorder="1" applyAlignment="1">
      <alignment horizontal="left" vertical="center" shrinkToFit="1"/>
    </xf>
    <xf numFmtId="0" fontId="1" fillId="7" borderId="0" xfId="0" applyFont="1" applyFill="1" applyBorder="1" applyAlignment="1">
      <alignment horizontal="right" vertical="center" shrinkToFit="1"/>
    </xf>
    <xf numFmtId="0" fontId="1" fillId="7" borderId="0" xfId="0" applyFont="1" applyFill="1" applyBorder="1" applyAlignment="1">
      <alignment horizontal="left" vertical="center"/>
    </xf>
    <xf numFmtId="0" fontId="1" fillId="7" borderId="0" xfId="0" applyFont="1" applyFill="1" applyBorder="1" applyAlignment="1">
      <alignment horizontal="center" vertical="center"/>
    </xf>
    <xf numFmtId="0" fontId="1" fillId="7" borderId="0" xfId="0" applyFont="1" applyFill="1" applyBorder="1" applyAlignment="1">
      <alignment vertical="center" shrinkToFit="1"/>
    </xf>
    <xf numFmtId="0" fontId="14" fillId="7" borderId="0" xfId="0" applyFont="1" applyFill="1" applyAlignment="1">
      <alignment horizontal="center" vertical="center"/>
    </xf>
    <xf numFmtId="0" fontId="18" fillId="7" borderId="0" xfId="0" applyFont="1" applyFill="1">
      <alignment vertical="center"/>
    </xf>
    <xf numFmtId="0" fontId="4" fillId="7" borderId="0" xfId="0" applyFont="1" applyFill="1" applyBorder="1">
      <alignment vertical="center"/>
    </xf>
    <xf numFmtId="0" fontId="4" fillId="7" borderId="0" xfId="0" applyFont="1" applyFill="1">
      <alignment vertical="center"/>
    </xf>
    <xf numFmtId="0" fontId="4" fillId="7" borderId="0" xfId="0" applyFont="1" applyFill="1" applyAlignment="1">
      <alignment horizontal="center" vertical="center"/>
    </xf>
    <xf numFmtId="0" fontId="5" fillId="7" borderId="0" xfId="0" applyFont="1" applyFill="1" applyBorder="1">
      <alignment vertical="center"/>
    </xf>
    <xf numFmtId="0" fontId="33" fillId="7" borderId="0" xfId="0" applyFont="1" applyFill="1" applyBorder="1" applyAlignment="1">
      <alignment vertical="center" wrapText="1"/>
    </xf>
    <xf numFmtId="0" fontId="4" fillId="7" borderId="0" xfId="0" applyFont="1" applyFill="1" applyBorder="1" applyAlignment="1">
      <alignment horizontal="left" vertical="center" shrinkToFit="1"/>
    </xf>
    <xf numFmtId="0" fontId="6" fillId="7" borderId="0" xfId="0" applyFont="1" applyFill="1" applyBorder="1" applyAlignment="1">
      <alignment vertical="center" shrinkToFit="1"/>
    </xf>
    <xf numFmtId="0" fontId="30" fillId="7" borderId="0" xfId="0" applyFont="1" applyFill="1" applyBorder="1" applyAlignment="1">
      <alignment vertical="center" wrapText="1"/>
    </xf>
    <xf numFmtId="176" fontId="4" fillId="7" borderId="0" xfId="0" applyNumberFormat="1" applyFont="1" applyFill="1" applyBorder="1" applyAlignment="1">
      <alignment horizontal="center" vertical="center" shrinkToFit="1"/>
    </xf>
    <xf numFmtId="0" fontId="4" fillId="7" borderId="0" xfId="0" applyFont="1" applyFill="1" applyBorder="1" applyAlignment="1">
      <alignment vertical="center"/>
    </xf>
    <xf numFmtId="0" fontId="11"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6" fillId="7" borderId="0" xfId="0" applyFont="1" applyFill="1" applyBorder="1" applyAlignment="1">
      <alignment horizontal="center" vertical="center" shrinkToFit="1"/>
    </xf>
    <xf numFmtId="0" fontId="34" fillId="7" borderId="0" xfId="0" applyFont="1" applyFill="1" applyBorder="1" applyAlignment="1">
      <alignment vertical="center" wrapText="1"/>
    </xf>
    <xf numFmtId="0" fontId="30" fillId="7" borderId="0" xfId="0" applyFont="1" applyFill="1" applyAlignment="1">
      <alignment vertical="center" wrapText="1"/>
    </xf>
    <xf numFmtId="0" fontId="35" fillId="7" borderId="0" xfId="0" applyFont="1" applyFill="1">
      <alignment vertical="center"/>
    </xf>
    <xf numFmtId="0" fontId="32" fillId="6" borderId="23" xfId="0" applyFont="1" applyFill="1" applyBorder="1" applyAlignment="1">
      <alignment horizontal="center" vertical="center" wrapText="1"/>
    </xf>
    <xf numFmtId="176" fontId="21" fillId="2" borderId="7" xfId="0" applyNumberFormat="1" applyFont="1" applyFill="1" applyBorder="1" applyAlignment="1">
      <alignment horizontal="center" vertical="center" shrinkToFit="1"/>
    </xf>
    <xf numFmtId="0" fontId="24" fillId="2" borderId="6" xfId="0" applyFont="1" applyFill="1" applyBorder="1" applyAlignment="1">
      <alignment horizontal="left" vertical="top" wrapText="1"/>
    </xf>
    <xf numFmtId="176" fontId="21" fillId="2" borderId="4" xfId="0" applyNumberFormat="1" applyFont="1" applyFill="1" applyBorder="1" applyAlignment="1">
      <alignment horizontal="center" vertical="center" textRotation="255" shrinkToFit="1"/>
    </xf>
    <xf numFmtId="176" fontId="21" fillId="2" borderId="27" xfId="0" applyNumberFormat="1" applyFont="1" applyFill="1" applyBorder="1" applyAlignment="1">
      <alignment horizontal="center" vertical="center" textRotation="255" shrinkToFit="1"/>
    </xf>
    <xf numFmtId="176" fontId="21" fillId="2" borderId="16" xfId="0" applyNumberFormat="1" applyFont="1" applyFill="1" applyBorder="1" applyAlignment="1">
      <alignment horizontal="center" vertical="center" textRotation="255" shrinkToFit="1"/>
    </xf>
    <xf numFmtId="176" fontId="21" fillId="2" borderId="28" xfId="0" applyNumberFormat="1" applyFont="1" applyFill="1" applyBorder="1" applyAlignment="1">
      <alignment horizontal="center" vertical="center" shrinkToFit="1"/>
    </xf>
    <xf numFmtId="176" fontId="16" fillId="0" borderId="29" xfId="0" applyNumberFormat="1" applyFont="1" applyBorder="1" applyAlignment="1">
      <alignment horizontal="center" vertical="center" shrinkToFit="1"/>
    </xf>
    <xf numFmtId="176" fontId="21" fillId="2" borderId="9" xfId="0" applyNumberFormat="1" applyFont="1" applyFill="1" applyBorder="1" applyAlignment="1">
      <alignment horizontal="center" vertical="center" shrinkToFit="1"/>
    </xf>
    <xf numFmtId="176" fontId="21" fillId="2" borderId="29" xfId="0" applyNumberFormat="1" applyFont="1" applyFill="1" applyBorder="1" applyAlignment="1">
      <alignment horizontal="center" vertical="center" shrinkToFit="1"/>
    </xf>
    <xf numFmtId="176" fontId="21" fillId="2" borderId="9" xfId="0" applyNumberFormat="1" applyFont="1" applyFill="1" applyBorder="1" applyAlignment="1">
      <alignment vertical="center" shrinkToFit="1"/>
    </xf>
    <xf numFmtId="176" fontId="21" fillId="2" borderId="28" xfId="0" applyNumberFormat="1" applyFont="1" applyFill="1" applyBorder="1" applyAlignment="1">
      <alignment horizontal="center" vertical="center" shrinkToFit="1"/>
    </xf>
    <xf numFmtId="176" fontId="21" fillId="2" borderId="29" xfId="0" applyNumberFormat="1" applyFont="1" applyFill="1" applyBorder="1" applyAlignment="1">
      <alignment horizontal="center" vertical="center" shrinkToFit="1"/>
    </xf>
    <xf numFmtId="176" fontId="21" fillId="2" borderId="29" xfId="0" applyNumberFormat="1" applyFont="1" applyFill="1" applyBorder="1" applyAlignment="1">
      <alignment vertical="center" shrinkToFit="1"/>
    </xf>
    <xf numFmtId="176" fontId="21" fillId="2" borderId="6" xfId="0" applyNumberFormat="1" applyFont="1" applyFill="1" applyBorder="1" applyAlignment="1">
      <alignment horizontal="center" vertical="center" shrinkToFit="1"/>
    </xf>
    <xf numFmtId="0" fontId="16" fillId="0" borderId="30" xfId="0" applyFont="1" applyBorder="1" applyAlignment="1">
      <alignment horizontal="left" vertical="center" shrinkToFit="1"/>
    </xf>
    <xf numFmtId="0" fontId="36" fillId="3" borderId="31" xfId="0" applyFont="1" applyFill="1" applyBorder="1" applyAlignment="1">
      <alignment horizontal="left" vertical="center" shrinkToFit="1"/>
    </xf>
    <xf numFmtId="0" fontId="16" fillId="0" borderId="30" xfId="0" applyFont="1" applyBorder="1" applyAlignment="1">
      <alignment vertical="center" shrinkToFit="1"/>
    </xf>
    <xf numFmtId="0" fontId="16" fillId="3" borderId="32" xfId="0" applyFont="1" applyFill="1" applyBorder="1" applyAlignment="1">
      <alignment vertical="center" textRotation="255" shrinkToFit="1"/>
    </xf>
    <xf numFmtId="0" fontId="16" fillId="3" borderId="31" xfId="0" applyFont="1" applyFill="1" applyBorder="1" applyAlignment="1">
      <alignment horizontal="left" vertical="center" shrinkToFit="1"/>
    </xf>
    <xf numFmtId="0" fontId="16" fillId="0" borderId="33" xfId="0" applyFont="1" applyBorder="1" applyAlignment="1">
      <alignment horizontal="left" vertical="center" shrinkToFit="1"/>
    </xf>
    <xf numFmtId="0" fontId="16" fillId="4" borderId="10" xfId="0" applyFont="1" applyFill="1" applyBorder="1" applyAlignment="1">
      <alignment horizontal="left" vertical="center" shrinkToFit="1"/>
    </xf>
    <xf numFmtId="0" fontId="16" fillId="0" borderId="8" xfId="0" applyFont="1" applyBorder="1" applyAlignment="1">
      <alignment horizontal="left" vertical="center" shrinkToFit="1"/>
    </xf>
    <xf numFmtId="0" fontId="16" fillId="0" borderId="34" xfId="0" applyFont="1" applyBorder="1" applyAlignment="1">
      <alignment horizontal="left" vertical="center" shrinkToFit="1"/>
    </xf>
    <xf numFmtId="0" fontId="16" fillId="2" borderId="5" xfId="0" applyFont="1" applyFill="1" applyBorder="1" applyAlignment="1">
      <alignment horizontal="left" vertical="center" shrinkToFit="1"/>
    </xf>
    <xf numFmtId="0" fontId="16" fillId="2" borderId="35" xfId="0" applyFont="1" applyFill="1" applyBorder="1" applyAlignment="1">
      <alignment horizontal="left" vertical="center" shrinkToFit="1"/>
    </xf>
    <xf numFmtId="0" fontId="36" fillId="3" borderId="36" xfId="0" applyFont="1" applyFill="1" applyBorder="1" applyAlignment="1">
      <alignment horizontal="left" vertical="center" shrinkToFit="1"/>
    </xf>
    <xf numFmtId="0" fontId="16" fillId="2" borderId="18" xfId="0" applyFont="1" applyFill="1" applyBorder="1" applyAlignment="1">
      <alignment horizontal="left" vertical="center" shrinkToFit="1"/>
    </xf>
    <xf numFmtId="0" fontId="21" fillId="2" borderId="30" xfId="0" applyFont="1" applyFill="1" applyBorder="1" applyAlignment="1">
      <alignment horizontal="left" vertical="center" shrinkToFit="1"/>
    </xf>
    <xf numFmtId="0" fontId="1" fillId="7" borderId="0" xfId="0" applyFont="1" applyFill="1" applyBorder="1" applyAlignment="1">
      <alignment horizontal="left" vertical="center" shrinkToFit="1"/>
    </xf>
    <xf numFmtId="0" fontId="5" fillId="2" borderId="9" xfId="0" applyFont="1" applyFill="1" applyBorder="1" applyAlignment="1">
      <alignment horizontal="right" vertical="center"/>
    </xf>
    <xf numFmtId="0" fontId="5" fillId="2" borderId="7" xfId="0" applyFont="1" applyFill="1" applyBorder="1" applyAlignment="1">
      <alignment horizontal="righ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12" fontId="19" fillId="2" borderId="9" xfId="0" applyNumberFormat="1" applyFont="1" applyFill="1" applyBorder="1" applyAlignment="1">
      <alignment horizontal="center" vertical="center" shrinkToFit="1"/>
    </xf>
    <xf numFmtId="12" fontId="19" fillId="2" borderId="8" xfId="0" applyNumberFormat="1" applyFont="1" applyFill="1" applyBorder="1" applyAlignment="1">
      <alignment horizontal="center" vertical="center" shrinkToFit="1"/>
    </xf>
    <xf numFmtId="0" fontId="7" fillId="5" borderId="9" xfId="0" applyFont="1" applyFill="1" applyBorder="1" applyAlignment="1">
      <alignment horizontal="center" vertical="center"/>
    </xf>
    <xf numFmtId="0" fontId="7" fillId="5" borderId="8" xfId="0" applyFont="1" applyFill="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5" borderId="45" xfId="0" applyFont="1" applyFill="1" applyBorder="1" applyAlignment="1">
      <alignment horizontal="right" vertical="center"/>
    </xf>
    <xf numFmtId="0" fontId="13" fillId="5" borderId="7" xfId="0" applyFont="1" applyFill="1" applyBorder="1" applyAlignment="1">
      <alignment horizontal="right" vertical="center"/>
    </xf>
    <xf numFmtId="0" fontId="13" fillId="5" borderId="15" xfId="0" applyFont="1" applyFill="1" applyBorder="1" applyAlignment="1">
      <alignment horizontal="right" vertical="center"/>
    </xf>
    <xf numFmtId="0" fontId="5" fillId="5" borderId="37" xfId="0" applyFont="1" applyFill="1" applyBorder="1" applyAlignment="1">
      <alignment horizontal="center" vertical="center" textRotation="255"/>
    </xf>
    <xf numFmtId="0" fontId="5" fillId="5" borderId="38" xfId="0" applyFont="1" applyFill="1" applyBorder="1" applyAlignment="1">
      <alignment horizontal="center" vertical="center" textRotation="255"/>
    </xf>
    <xf numFmtId="0" fontId="5" fillId="5" borderId="22" xfId="0" applyFont="1" applyFill="1" applyBorder="1" applyAlignment="1">
      <alignment horizontal="center" vertical="center" textRotation="255"/>
    </xf>
    <xf numFmtId="0" fontId="22" fillId="0" borderId="7" xfId="0" applyFont="1" applyBorder="1" applyAlignment="1">
      <alignment horizontal="left" vertical="center"/>
    </xf>
    <xf numFmtId="0" fontId="20" fillId="0" borderId="7" xfId="0" applyFont="1" applyBorder="1" applyAlignment="1">
      <alignment horizontal="left" vertical="center"/>
    </xf>
    <xf numFmtId="0" fontId="20" fillId="0" borderId="15" xfId="0" applyFont="1" applyBorder="1" applyAlignment="1">
      <alignment horizontal="left" vertical="center"/>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22" fillId="2"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37" fillId="2" borderId="15" xfId="0" applyFont="1" applyFill="1" applyBorder="1" applyAlignment="1">
      <alignment horizontal="left" vertical="center" wrapText="1"/>
    </xf>
    <xf numFmtId="0" fontId="6" fillId="3" borderId="5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22" fillId="0" borderId="9" xfId="0" applyFont="1" applyBorder="1" applyAlignment="1">
      <alignment horizontal="left" vertical="center"/>
    </xf>
    <xf numFmtId="0" fontId="6" fillId="0" borderId="7" xfId="0" applyFont="1" applyBorder="1" applyAlignment="1">
      <alignment horizontal="left" vertical="center"/>
    </xf>
    <xf numFmtId="0" fontId="6" fillId="2" borderId="39" xfId="0" applyFont="1" applyFill="1" applyBorder="1" applyAlignment="1">
      <alignment horizontal="left" vertical="center"/>
    </xf>
    <xf numFmtId="0" fontId="6" fillId="2" borderId="53" xfId="0" applyNumberFormat="1" applyFont="1" applyFill="1" applyBorder="1" applyAlignment="1">
      <alignment horizontal="left" vertical="center" wrapText="1"/>
    </xf>
    <xf numFmtId="0" fontId="6" fillId="2" borderId="54" xfId="0" applyNumberFormat="1" applyFont="1" applyFill="1" applyBorder="1" applyAlignment="1">
      <alignment horizontal="left" vertical="center" wrapText="1"/>
    </xf>
    <xf numFmtId="0" fontId="6" fillId="2" borderId="55" xfId="0" applyNumberFormat="1" applyFont="1" applyFill="1" applyBorder="1" applyAlignment="1">
      <alignment horizontal="left" vertical="center" wrapText="1"/>
    </xf>
    <xf numFmtId="0" fontId="6" fillId="2" borderId="43" xfId="0" applyFont="1" applyFill="1" applyBorder="1" applyAlignment="1">
      <alignment horizontal="left" vertical="center"/>
    </xf>
    <xf numFmtId="0" fontId="22" fillId="2" borderId="11" xfId="0" applyFont="1" applyFill="1" applyBorder="1" applyAlignment="1">
      <alignment horizontal="left" vertical="center"/>
    </xf>
    <xf numFmtId="0" fontId="6" fillId="2" borderId="11" xfId="0" applyFont="1" applyFill="1" applyBorder="1" applyAlignment="1">
      <alignment horizontal="left" vertical="center"/>
    </xf>
    <xf numFmtId="0" fontId="6" fillId="3" borderId="46" xfId="0" applyFont="1" applyFill="1" applyBorder="1" applyAlignment="1">
      <alignment horizontal="left" vertical="center" wrapText="1"/>
    </xf>
    <xf numFmtId="0" fontId="6" fillId="3" borderId="47" xfId="0" applyFont="1" applyFill="1" applyBorder="1" applyAlignment="1">
      <alignment horizontal="left" vertical="center" wrapText="1"/>
    </xf>
    <xf numFmtId="0" fontId="6" fillId="3" borderId="48" xfId="0" applyFont="1" applyFill="1" applyBorder="1" applyAlignment="1">
      <alignment horizontal="left" vertical="center" wrapText="1"/>
    </xf>
    <xf numFmtId="0" fontId="22" fillId="2" borderId="43" xfId="0" applyFont="1" applyFill="1" applyBorder="1" applyAlignment="1">
      <alignment horizontal="left" vertical="center"/>
    </xf>
    <xf numFmtId="0" fontId="22" fillId="2" borderId="50" xfId="0" applyFont="1" applyFill="1" applyBorder="1" applyAlignment="1">
      <alignment horizontal="left" vertical="center" wrapText="1" shrinkToFit="1"/>
    </xf>
    <xf numFmtId="0" fontId="22" fillId="2" borderId="51" xfId="0" applyFont="1" applyFill="1" applyBorder="1" applyAlignment="1">
      <alignment horizontal="left" vertical="center" wrapText="1" shrinkToFit="1"/>
    </xf>
    <xf numFmtId="0" fontId="22" fillId="2" borderId="51" xfId="0" applyFont="1" applyFill="1" applyBorder="1" applyAlignment="1">
      <alignment horizontal="left" vertical="center" shrinkToFit="1"/>
    </xf>
    <xf numFmtId="0" fontId="22" fillId="2" borderId="52" xfId="0" applyFont="1" applyFill="1" applyBorder="1" applyAlignment="1">
      <alignment horizontal="left" vertical="center" shrinkToFit="1"/>
    </xf>
    <xf numFmtId="0" fontId="22" fillId="2" borderId="43" xfId="0" applyFont="1" applyFill="1" applyBorder="1" applyAlignment="1">
      <alignment horizontal="left" vertical="center" wrapText="1"/>
    </xf>
    <xf numFmtId="0" fontId="22" fillId="2" borderId="53" xfId="0" applyFont="1" applyFill="1" applyBorder="1" applyAlignment="1">
      <alignment horizontal="left" vertical="center"/>
    </xf>
    <xf numFmtId="0" fontId="22" fillId="2" borderId="54" xfId="0" applyFont="1" applyFill="1" applyBorder="1" applyAlignment="1">
      <alignment horizontal="left" vertical="center"/>
    </xf>
    <xf numFmtId="0" fontId="22" fillId="2" borderId="55" xfId="0" applyFont="1" applyFill="1" applyBorder="1" applyAlignment="1">
      <alignment horizontal="left" vertical="center"/>
    </xf>
    <xf numFmtId="0" fontId="22" fillId="0" borderId="28" xfId="0" applyFont="1" applyBorder="1" applyAlignment="1">
      <alignment horizontal="left" vertical="center"/>
    </xf>
    <xf numFmtId="0" fontId="22" fillId="0" borderId="26" xfId="0" applyFont="1" applyBorder="1" applyAlignment="1">
      <alignment horizontal="left" vertical="center"/>
    </xf>
    <xf numFmtId="0" fontId="37" fillId="2" borderId="26" xfId="0" applyFont="1" applyFill="1" applyBorder="1" applyAlignment="1">
      <alignment horizontal="left" vertical="center" wrapText="1"/>
    </xf>
    <xf numFmtId="0" fontId="37" fillId="2" borderId="27" xfId="0" applyFont="1" applyFill="1" applyBorder="1" applyAlignment="1">
      <alignment horizontal="left" vertical="center" wrapText="1"/>
    </xf>
    <xf numFmtId="0" fontId="24" fillId="2" borderId="29"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2" borderId="16" xfId="0" applyFont="1" applyFill="1" applyBorder="1" applyAlignment="1">
      <alignment horizontal="left" vertical="top" wrapText="1"/>
    </xf>
    <xf numFmtId="0" fontId="22" fillId="2" borderId="39" xfId="0" applyFont="1" applyFill="1" applyBorder="1" applyAlignment="1">
      <alignment horizontal="left" vertical="center"/>
    </xf>
    <xf numFmtId="0" fontId="22" fillId="2" borderId="45" xfId="0" applyFont="1" applyFill="1" applyBorder="1" applyAlignment="1">
      <alignment horizontal="left" vertical="center" shrinkToFit="1"/>
    </xf>
    <xf numFmtId="0" fontId="22" fillId="2" borderId="7" xfId="0" applyFont="1" applyFill="1" applyBorder="1" applyAlignment="1">
      <alignment horizontal="left" vertical="center" shrinkToFit="1"/>
    </xf>
    <xf numFmtId="0" fontId="22" fillId="2" borderId="15" xfId="0" applyFont="1" applyFill="1" applyBorder="1" applyAlignment="1">
      <alignment horizontal="left" vertical="center" shrinkToFit="1"/>
    </xf>
    <xf numFmtId="177" fontId="16" fillId="0" borderId="9" xfId="0" applyNumberFormat="1" applyFont="1" applyFill="1" applyBorder="1" applyAlignment="1">
      <alignment horizontal="center" vertical="center" shrinkToFit="1"/>
    </xf>
    <xf numFmtId="177" fontId="16" fillId="0" borderId="8" xfId="0" quotePrefix="1" applyNumberFormat="1" applyFont="1" applyFill="1" applyBorder="1" applyAlignment="1">
      <alignment horizontal="center" vertical="center" shrinkToFit="1"/>
    </xf>
    <xf numFmtId="0" fontId="22" fillId="0" borderId="7" xfId="0" applyFont="1" applyBorder="1" applyAlignment="1">
      <alignment horizontal="left" vertical="center" shrinkToFit="1"/>
    </xf>
    <xf numFmtId="0" fontId="22" fillId="2" borderId="50" xfId="0" applyFont="1" applyFill="1" applyBorder="1" applyAlignment="1">
      <alignment horizontal="left" vertical="center" shrinkToFit="1"/>
    </xf>
    <xf numFmtId="0" fontId="22" fillId="2" borderId="44" xfId="0" applyFont="1" applyFill="1" applyBorder="1" applyAlignment="1">
      <alignment horizontal="left" vertical="center"/>
    </xf>
    <xf numFmtId="0" fontId="32" fillId="6" borderId="23"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4" fillId="3" borderId="35"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25" fillId="2" borderId="46" xfId="0" applyFont="1" applyFill="1" applyBorder="1" applyAlignment="1">
      <alignment horizontal="left" vertical="center" wrapText="1"/>
    </xf>
    <xf numFmtId="0" fontId="25" fillId="2" borderId="47" xfId="0" applyFont="1" applyFill="1" applyBorder="1" applyAlignment="1">
      <alignment horizontal="left" vertical="center" wrapText="1"/>
    </xf>
    <xf numFmtId="0" fontId="25" fillId="2" borderId="47" xfId="0" applyFont="1" applyFill="1" applyBorder="1" applyAlignment="1">
      <alignment horizontal="left" vertical="center"/>
    </xf>
    <xf numFmtId="0" fontId="25" fillId="2" borderId="48" xfId="0" applyFont="1" applyFill="1" applyBorder="1" applyAlignment="1">
      <alignment horizontal="left" vertical="center"/>
    </xf>
    <xf numFmtId="0" fontId="22" fillId="2" borderId="40"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22" fillId="0" borderId="6" xfId="0" applyFont="1" applyBorder="1" applyAlignment="1">
      <alignment horizontal="left" vertical="center" shrinkToFit="1"/>
    </xf>
    <xf numFmtId="0" fontId="22" fillId="2" borderId="6" xfId="0" applyFont="1" applyFill="1" applyBorder="1" applyAlignment="1">
      <alignment horizontal="left" vertical="center" wrapText="1"/>
    </xf>
    <xf numFmtId="0" fontId="22" fillId="2" borderId="49" xfId="0" applyFont="1" applyFill="1" applyBorder="1" applyAlignment="1">
      <alignment horizontal="left" vertical="center"/>
    </xf>
    <xf numFmtId="0" fontId="8" fillId="5" borderId="37"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22" fillId="0" borderId="27" xfId="0" applyFont="1" applyBorder="1" applyAlignment="1">
      <alignment horizontal="left" vertical="center"/>
    </xf>
    <xf numFmtId="0" fontId="32" fillId="6" borderId="57"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21" fillId="2" borderId="56" xfId="0" applyFont="1" applyFill="1" applyBorder="1" applyAlignment="1">
      <alignment horizontal="left" vertical="center" shrinkToFit="1"/>
    </xf>
    <xf numFmtId="0" fontId="21" fillId="2" borderId="10" xfId="0" applyFont="1" applyFill="1" applyBorder="1" applyAlignment="1">
      <alignment horizontal="left" vertical="center" shrinkToFit="1"/>
    </xf>
    <xf numFmtId="0" fontId="26" fillId="0" borderId="6" xfId="0" applyFont="1" applyFill="1" applyBorder="1" applyAlignment="1">
      <alignment horizontal="left" vertical="center" shrinkToFit="1"/>
    </xf>
    <xf numFmtId="0" fontId="26" fillId="0" borderId="16" xfId="0" applyFont="1" applyFill="1" applyBorder="1" applyAlignment="1">
      <alignment horizontal="left" vertical="center" shrinkToFit="1"/>
    </xf>
    <xf numFmtId="0" fontId="8" fillId="5" borderId="38" xfId="0" applyFont="1" applyFill="1" applyBorder="1" applyAlignment="1">
      <alignment horizontal="left" vertical="center" wrapText="1"/>
    </xf>
    <xf numFmtId="0" fontId="22" fillId="0" borderId="15" xfId="0" applyFont="1" applyBorder="1" applyAlignment="1">
      <alignment horizontal="left" vertical="center"/>
    </xf>
    <xf numFmtId="0" fontId="22" fillId="2" borderId="26" xfId="0" applyFont="1" applyFill="1" applyBorder="1" applyAlignment="1">
      <alignment horizontal="left" vertical="center" wrapText="1"/>
    </xf>
    <xf numFmtId="0" fontId="22" fillId="2" borderId="27"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0" borderId="7" xfId="0" applyFont="1" applyBorder="1" applyAlignment="1">
      <alignment horizontal="left" vertical="center" wrapText="1" shrinkToFit="1"/>
    </xf>
    <xf numFmtId="0" fontId="22" fillId="0" borderId="15" xfId="0" applyFont="1" applyBorder="1" applyAlignment="1">
      <alignment horizontal="left" vertical="center" shrinkToFit="1"/>
    </xf>
    <xf numFmtId="0" fontId="5" fillId="5" borderId="37" xfId="0" applyFont="1" applyFill="1" applyBorder="1" applyAlignment="1">
      <alignment horizontal="center" vertical="center" textRotation="255" wrapText="1"/>
    </xf>
    <xf numFmtId="0" fontId="5" fillId="5" borderId="38" xfId="0" applyFont="1" applyFill="1" applyBorder="1" applyAlignment="1">
      <alignment horizontal="center" vertical="center" textRotation="255" wrapText="1"/>
    </xf>
    <xf numFmtId="0" fontId="5" fillId="5" borderId="22" xfId="0" applyFont="1" applyFill="1" applyBorder="1" applyAlignment="1">
      <alignment horizontal="center" vertical="center" textRotation="255" wrapText="1"/>
    </xf>
    <xf numFmtId="176" fontId="21" fillId="2" borderId="28" xfId="0" applyNumberFormat="1" applyFont="1" applyFill="1" applyBorder="1" applyAlignment="1">
      <alignment horizontal="center" vertical="center" shrinkToFit="1"/>
    </xf>
    <xf numFmtId="176" fontId="21" fillId="2" borderId="29" xfId="0" applyNumberFormat="1" applyFont="1" applyFill="1" applyBorder="1" applyAlignment="1">
      <alignment horizontal="center" vertical="center" shrinkToFi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6" xfId="0" applyFont="1" applyBorder="1" applyAlignment="1">
      <alignment horizontal="left" vertical="center" wrapText="1"/>
    </xf>
    <xf numFmtId="0" fontId="22" fillId="0" borderId="16" xfId="0" applyFont="1" applyBorder="1" applyAlignment="1">
      <alignment horizontal="left" vertical="center" wrapText="1"/>
    </xf>
    <xf numFmtId="0" fontId="22" fillId="0" borderId="7" xfId="0" applyFont="1" applyBorder="1" applyAlignment="1">
      <alignment horizontal="left" vertical="center" wrapText="1"/>
    </xf>
    <xf numFmtId="0" fontId="22" fillId="0" borderId="15" xfId="0" applyFont="1" applyBorder="1" applyAlignment="1">
      <alignment horizontal="left" vertical="center" wrapText="1"/>
    </xf>
    <xf numFmtId="0" fontId="38" fillId="2" borderId="0" xfId="0" applyFont="1" applyFill="1" applyBorder="1" applyAlignment="1">
      <alignment horizontal="center" vertical="center" wrapText="1"/>
    </xf>
    <xf numFmtId="0" fontId="28" fillId="7" borderId="0" xfId="1" applyFill="1" applyBorder="1" applyAlignment="1">
      <alignment horizontal="center" vertical="center"/>
    </xf>
    <xf numFmtId="0" fontId="10" fillId="5" borderId="37" xfId="0" applyFont="1" applyFill="1" applyBorder="1" applyAlignment="1">
      <alignment horizontal="center" vertical="center" textRotation="255" wrapText="1"/>
    </xf>
    <xf numFmtId="0" fontId="10" fillId="5" borderId="22" xfId="0" applyFont="1" applyFill="1" applyBorder="1" applyAlignment="1">
      <alignment horizontal="center" vertical="center" textRotation="255" wrapText="1"/>
    </xf>
    <xf numFmtId="176" fontId="22" fillId="2" borderId="26" xfId="0" applyNumberFormat="1" applyFont="1" applyFill="1" applyBorder="1" applyAlignment="1">
      <alignment horizontal="left" vertical="center" shrinkToFit="1"/>
    </xf>
    <xf numFmtId="176" fontId="22" fillId="2" borderId="27" xfId="0" applyNumberFormat="1" applyFont="1" applyFill="1" applyBorder="1" applyAlignment="1">
      <alignment horizontal="left" vertical="center" shrinkToFit="1"/>
    </xf>
    <xf numFmtId="0" fontId="22" fillId="2" borderId="6"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1" fillId="8" borderId="0" xfId="0" applyFont="1" applyFill="1" applyBorder="1">
      <alignment vertical="center"/>
    </xf>
    <xf numFmtId="0" fontId="1" fillId="8" borderId="0" xfId="0" applyFont="1" applyFill="1" applyBorder="1" applyAlignment="1">
      <alignment horizontal="right" vertical="center"/>
    </xf>
    <xf numFmtId="0" fontId="1" fillId="8" borderId="0" xfId="0" applyFont="1" applyFill="1" applyBorder="1" applyAlignment="1">
      <alignment horizontal="left" vertical="center" shrinkToFit="1"/>
    </xf>
    <xf numFmtId="0" fontId="1" fillId="8" borderId="0" xfId="0" applyFont="1" applyFill="1" applyBorder="1" applyAlignment="1">
      <alignment horizontal="right" vertical="center" shrinkToFit="1"/>
    </xf>
    <xf numFmtId="0" fontId="1" fillId="8" borderId="0" xfId="0" applyFont="1" applyFill="1" applyBorder="1" applyAlignment="1">
      <alignment horizontal="left" vertical="center"/>
    </xf>
    <xf numFmtId="0" fontId="1" fillId="8" borderId="0" xfId="0" applyFont="1" applyFill="1" applyBorder="1" applyAlignment="1">
      <alignment horizontal="center" vertical="center"/>
    </xf>
    <xf numFmtId="0" fontId="1" fillId="8" borderId="0" xfId="0" applyFont="1" applyFill="1" applyBorder="1" applyAlignment="1">
      <alignment horizontal="left" vertical="center" shrinkToFit="1"/>
    </xf>
    <xf numFmtId="0" fontId="1" fillId="8" borderId="0" xfId="0" applyFont="1" applyFill="1" applyBorder="1" applyAlignment="1">
      <alignment vertical="center" shrinkToFit="1"/>
    </xf>
    <xf numFmtId="0" fontId="14" fillId="8" borderId="0" xfId="0" applyFont="1" applyFill="1" applyAlignment="1">
      <alignment horizontal="center" vertical="center"/>
    </xf>
    <xf numFmtId="0" fontId="18" fillId="8" borderId="0" xfId="0" applyFont="1" applyFill="1">
      <alignment vertical="center"/>
    </xf>
    <xf numFmtId="0" fontId="4" fillId="8" borderId="0" xfId="0" applyFont="1" applyFill="1" applyBorder="1">
      <alignment vertical="center"/>
    </xf>
    <xf numFmtId="0" fontId="4" fillId="8" borderId="0" xfId="0" applyFont="1" applyFill="1">
      <alignment vertical="center"/>
    </xf>
    <xf numFmtId="0" fontId="4" fillId="8" borderId="0" xfId="0" applyFont="1" applyFill="1" applyAlignment="1">
      <alignment horizontal="center" vertical="center"/>
    </xf>
    <xf numFmtId="0" fontId="5" fillId="8" borderId="0" xfId="0" applyFont="1" applyFill="1" applyBorder="1">
      <alignment vertical="center"/>
    </xf>
    <xf numFmtId="0" fontId="33" fillId="8" borderId="0" xfId="0" applyFont="1" applyFill="1" applyBorder="1" applyAlignment="1">
      <alignment vertical="center" wrapText="1"/>
    </xf>
    <xf numFmtId="0" fontId="28" fillId="8" borderId="0" xfId="1" applyFill="1" applyBorder="1" applyAlignment="1">
      <alignment horizontal="center" vertical="center"/>
    </xf>
    <xf numFmtId="0" fontId="4" fillId="8" borderId="0" xfId="0" applyFont="1" applyFill="1" applyBorder="1" applyAlignment="1">
      <alignment horizontal="left" vertical="center" shrinkToFit="1"/>
    </xf>
    <xf numFmtId="0" fontId="6" fillId="8" borderId="0" xfId="0" applyFont="1" applyFill="1" applyBorder="1" applyAlignment="1">
      <alignment vertical="center" shrinkToFit="1"/>
    </xf>
    <xf numFmtId="0" fontId="30" fillId="8" borderId="0" xfId="0" applyFont="1" applyFill="1" applyBorder="1" applyAlignment="1">
      <alignment vertical="center" wrapText="1"/>
    </xf>
    <xf numFmtId="176" fontId="4" fillId="8" borderId="0" xfId="0" applyNumberFormat="1" applyFont="1" applyFill="1" applyBorder="1" applyAlignment="1">
      <alignment horizontal="center" vertical="center" shrinkToFit="1"/>
    </xf>
    <xf numFmtId="0" fontId="4" fillId="8" borderId="0" xfId="0" applyFont="1" applyFill="1" applyBorder="1" applyAlignment="1">
      <alignment vertical="center"/>
    </xf>
    <xf numFmtId="0" fontId="11" fillId="8" borderId="0" xfId="0" applyFont="1" applyFill="1" applyBorder="1" applyAlignment="1">
      <alignment horizontal="center" vertical="center"/>
    </xf>
    <xf numFmtId="0" fontId="4" fillId="8" borderId="0" xfId="0" applyFont="1" applyFill="1" applyBorder="1" applyAlignment="1">
      <alignment horizontal="center" vertical="center"/>
    </xf>
  </cellXfs>
  <cellStyles count="2">
    <cellStyle name="ハイパーリンク" xfId="1" builtinId="8"/>
    <cellStyle name="標準" xfId="0" builtinId="0"/>
  </cellStyles>
  <dxfs count="14">
    <dxf>
      <font>
        <b/>
        <i val="0"/>
        <color rgb="FFFF0000"/>
      </font>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0070C0"/>
        <name val="ＭＳ Ｐゴシック"/>
        <scheme val="none"/>
      </font>
    </dxf>
    <dxf>
      <font>
        <b/>
        <i val="0"/>
        <color rgb="FFFF0000"/>
      </font>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0070C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tabSelected="1" topLeftCell="A2" zoomScaleSheetLayoutView="100" workbookViewId="0">
      <selection activeCell="A2" sqref="A2"/>
    </sheetView>
  </sheetViews>
  <sheetFormatPr defaultRowHeight="12"/>
  <cols>
    <col min="1" max="1" width="9" style="6"/>
    <col min="2" max="2" width="0.5" style="5" customWidth="1"/>
    <col min="3" max="3" width="6.5" style="29" customWidth="1"/>
    <col min="4" max="4" width="3.5" style="30" customWidth="1"/>
    <col min="5" max="5" width="5.5" style="31" customWidth="1"/>
    <col min="6" max="6" width="3" style="31" bestFit="1" customWidth="1"/>
    <col min="7" max="7" width="3.25" style="31" bestFit="1" customWidth="1"/>
    <col min="8" max="8" width="3.25" style="31" customWidth="1"/>
    <col min="9" max="9" width="4.125" style="6" bestFit="1" customWidth="1"/>
    <col min="10" max="10" width="3" style="6" bestFit="1" customWidth="1"/>
    <col min="11" max="11" width="10.5" style="6" customWidth="1"/>
    <col min="12" max="12" width="12.5" style="6" customWidth="1"/>
    <col min="13" max="13" width="10.375" style="6" customWidth="1"/>
    <col min="14" max="14" width="5.875" style="6" customWidth="1"/>
    <col min="15" max="15" width="4.5" style="6" customWidth="1"/>
    <col min="16" max="16" width="5.875" style="6" customWidth="1"/>
    <col min="17" max="17" width="4.875" style="6" customWidth="1"/>
    <col min="18" max="18" width="4.875" style="32" bestFit="1" customWidth="1"/>
    <col min="19" max="19" width="8" style="33" customWidth="1"/>
    <col min="20" max="20" width="0.5" style="34" customWidth="1"/>
    <col min="21" max="21" width="0" style="46" hidden="1" customWidth="1"/>
    <col min="22" max="22" width="0" style="74" hidden="1" customWidth="1"/>
    <col min="23" max="23" width="2.75" style="6" hidden="1" customWidth="1"/>
    <col min="24" max="24" width="2.625" style="6" hidden="1" customWidth="1"/>
    <col min="25" max="25" width="0" style="6" hidden="1" customWidth="1"/>
    <col min="26" max="27" width="2" style="6" hidden="1" customWidth="1"/>
    <col min="28" max="28" width="0" style="6" hidden="1" customWidth="1"/>
    <col min="29" max="29" width="0" style="7" hidden="1" customWidth="1"/>
    <col min="30" max="16384" width="9" style="6"/>
  </cols>
  <sheetData>
    <row r="1" spans="1:30" s="75" customFormat="1" ht="14.25" hidden="1">
      <c r="A1" s="258"/>
      <c r="B1" s="258"/>
      <c r="C1" s="259" t="s">
        <v>0</v>
      </c>
      <c r="D1" s="260">
        <f>COUNTIF($AC$8:$AC$64,$C1)</f>
        <v>0</v>
      </c>
      <c r="E1" s="261" t="s">
        <v>1</v>
      </c>
      <c r="F1" s="259"/>
      <c r="G1" s="259"/>
      <c r="H1" s="259"/>
      <c r="I1" s="262">
        <f>SUMIF($AC$8:$AC$64,$E1,$V$8:$V$64)</f>
        <v>0</v>
      </c>
      <c r="J1" s="262"/>
      <c r="K1" s="259" t="s">
        <v>2</v>
      </c>
      <c r="L1" s="262">
        <f>COUNTIF($AC$8:$AC$64,$K1)</f>
        <v>0</v>
      </c>
      <c r="M1" s="259" t="s">
        <v>3</v>
      </c>
      <c r="N1" s="263">
        <f>I1+D1+L1</f>
        <v>0</v>
      </c>
      <c r="O1" s="263"/>
      <c r="P1" s="264" t="str">
        <f>IF(V66-N1=0,"重複回答なし","重複回答あり")</f>
        <v>重複回答なし</v>
      </c>
      <c r="Q1" s="264"/>
      <c r="R1" s="258"/>
      <c r="S1" s="258"/>
      <c r="T1" s="265"/>
      <c r="U1" s="265" t="s">
        <v>4</v>
      </c>
      <c r="V1" s="262">
        <f>COUNTIF(U9:U64,U1)</f>
        <v>25</v>
      </c>
      <c r="W1" s="258"/>
      <c r="X1" s="266"/>
      <c r="Y1" s="267" t="s">
        <v>66</v>
      </c>
      <c r="Z1" s="258"/>
      <c r="AA1" s="258"/>
      <c r="AB1" s="258"/>
      <c r="AC1" s="263"/>
      <c r="AD1" s="258"/>
    </row>
    <row r="2" spans="1:30" s="75" customFormat="1" ht="15" thickBot="1">
      <c r="A2" s="258"/>
      <c r="B2" s="258"/>
      <c r="C2" s="259"/>
      <c r="D2" s="260"/>
      <c r="E2" s="261"/>
      <c r="F2" s="259"/>
      <c r="G2" s="259"/>
      <c r="H2" s="259"/>
      <c r="I2" s="262"/>
      <c r="J2" s="262"/>
      <c r="K2" s="259"/>
      <c r="L2" s="262"/>
      <c r="M2" s="259"/>
      <c r="N2" s="263"/>
      <c r="O2" s="263"/>
      <c r="P2" s="260"/>
      <c r="Q2" s="260"/>
      <c r="R2" s="258"/>
      <c r="S2" s="258"/>
      <c r="T2" s="265"/>
      <c r="U2" s="265"/>
      <c r="V2" s="262"/>
      <c r="W2" s="258"/>
      <c r="X2" s="266"/>
      <c r="Y2" s="267"/>
      <c r="Z2" s="258"/>
      <c r="AA2" s="258"/>
      <c r="AB2" s="258"/>
      <c r="AC2" s="263"/>
      <c r="AD2" s="258"/>
    </row>
    <row r="3" spans="1:30" s="1" customFormat="1" ht="14.25" customHeight="1" thickBot="1">
      <c r="A3" s="268"/>
      <c r="C3" s="132" t="s">
        <v>83</v>
      </c>
      <c r="D3" s="133"/>
      <c r="E3" s="133"/>
      <c r="F3" s="133"/>
      <c r="G3" s="134" t="s">
        <v>119</v>
      </c>
      <c r="H3" s="134"/>
      <c r="I3" s="134"/>
      <c r="J3" s="134"/>
      <c r="K3" s="135"/>
      <c r="L3" s="2" t="s">
        <v>84</v>
      </c>
      <c r="R3" s="136" t="s">
        <v>85</v>
      </c>
      <c r="S3" s="137"/>
      <c r="T3" s="3"/>
      <c r="U3" s="92"/>
      <c r="V3" s="93"/>
      <c r="W3" s="86"/>
      <c r="X3" s="86"/>
      <c r="Y3" s="86"/>
      <c r="Z3" s="86"/>
      <c r="AA3" s="86"/>
      <c r="AB3" s="86"/>
      <c r="AC3" s="97"/>
      <c r="AD3" s="268"/>
    </row>
    <row r="4" spans="1:30" ht="29.25" customHeight="1" thickBot="1">
      <c r="A4" s="269"/>
      <c r="C4" s="138" t="s">
        <v>5</v>
      </c>
      <c r="D4" s="139"/>
      <c r="E4" s="39" t="s">
        <v>46</v>
      </c>
      <c r="F4" s="41" t="s">
        <v>52</v>
      </c>
      <c r="G4" s="35"/>
      <c r="H4" s="38" t="s">
        <v>47</v>
      </c>
      <c r="I4" s="36"/>
      <c r="J4" s="37" t="s">
        <v>48</v>
      </c>
      <c r="K4" s="64" t="s">
        <v>6</v>
      </c>
      <c r="L4" s="140"/>
      <c r="M4" s="141"/>
      <c r="N4" s="141"/>
      <c r="O4" s="141"/>
      <c r="P4" s="141"/>
      <c r="Q4" s="141"/>
      <c r="R4" s="141"/>
      <c r="S4" s="142"/>
      <c r="T4" s="4"/>
      <c r="U4" s="92"/>
      <c r="V4" s="93"/>
      <c r="W4" s="87"/>
      <c r="X4" s="87"/>
      <c r="Y4" s="87"/>
      <c r="Z4" s="87"/>
      <c r="AA4" s="87"/>
      <c r="AB4" s="87"/>
      <c r="AC4" s="88"/>
      <c r="AD4" s="269"/>
    </row>
    <row r="5" spans="1:30" ht="29.25" customHeight="1" thickBot="1">
      <c r="A5" s="269"/>
      <c r="C5" s="138" t="s">
        <v>7</v>
      </c>
      <c r="D5" s="139"/>
      <c r="E5" s="143"/>
      <c r="F5" s="144"/>
      <c r="G5" s="144"/>
      <c r="H5" s="144"/>
      <c r="I5" s="144"/>
      <c r="J5" s="144"/>
      <c r="K5" s="145"/>
      <c r="L5" s="65" t="s">
        <v>8</v>
      </c>
      <c r="M5" s="8" t="s">
        <v>9</v>
      </c>
      <c r="N5" s="146"/>
      <c r="O5" s="146"/>
      <c r="P5" s="146"/>
      <c r="Q5" s="146"/>
      <c r="R5" s="146"/>
      <c r="S5" s="147"/>
      <c r="T5" s="4"/>
      <c r="U5" s="92"/>
      <c r="V5" s="93"/>
      <c r="W5" s="87"/>
      <c r="X5" s="87"/>
      <c r="Y5" s="87"/>
      <c r="Z5" s="87"/>
      <c r="AA5" s="87"/>
      <c r="AB5" s="87"/>
      <c r="AC5" s="88"/>
      <c r="AD5" s="269"/>
    </row>
    <row r="6" spans="1:30" ht="29.25" customHeight="1" thickBot="1">
      <c r="A6" s="269"/>
      <c r="C6" s="138" t="s">
        <v>10</v>
      </c>
      <c r="D6" s="139"/>
      <c r="E6" s="148"/>
      <c r="F6" s="149"/>
      <c r="G6" s="149"/>
      <c r="H6" s="149"/>
      <c r="I6" s="149"/>
      <c r="J6" s="149"/>
      <c r="K6" s="150"/>
      <c r="L6" s="66" t="s">
        <v>77</v>
      </c>
      <c r="M6" s="9" t="s">
        <v>11</v>
      </c>
      <c r="N6" s="10"/>
      <c r="O6" s="40" t="s">
        <v>12</v>
      </c>
      <c r="P6" s="10"/>
      <c r="Q6" s="11" t="s">
        <v>13</v>
      </c>
      <c r="R6" s="10"/>
      <c r="S6" s="12" t="s">
        <v>14</v>
      </c>
      <c r="T6" s="4"/>
      <c r="U6" s="92"/>
      <c r="V6" s="93"/>
      <c r="W6" s="87"/>
      <c r="X6" s="88"/>
      <c r="Y6" s="88"/>
      <c r="Z6" s="88"/>
      <c r="AA6" s="88"/>
      <c r="AB6" s="87"/>
      <c r="AC6" s="88"/>
      <c r="AD6" s="269"/>
    </row>
    <row r="7" spans="1:30" ht="29.25" customHeight="1" thickBot="1">
      <c r="A7" s="269"/>
      <c r="C7" s="138" t="s">
        <v>15</v>
      </c>
      <c r="D7" s="139"/>
      <c r="E7" s="151"/>
      <c r="F7" s="152"/>
      <c r="G7" s="152"/>
      <c r="H7" s="152"/>
      <c r="I7" s="152"/>
      <c r="J7" s="152"/>
      <c r="K7" s="153"/>
      <c r="L7" s="67" t="s">
        <v>49</v>
      </c>
      <c r="M7" s="152"/>
      <c r="N7" s="152"/>
      <c r="O7" s="152"/>
      <c r="P7" s="152"/>
      <c r="Q7" s="152"/>
      <c r="R7" s="152"/>
      <c r="S7" s="153"/>
      <c r="T7" s="4"/>
      <c r="U7" s="92"/>
      <c r="V7" s="93"/>
      <c r="W7" s="87"/>
      <c r="X7" s="88"/>
      <c r="Y7" s="88"/>
      <c r="Z7" s="88"/>
      <c r="AA7" s="88"/>
      <c r="AB7" s="87"/>
      <c r="AC7" s="88"/>
      <c r="AD7" s="269"/>
    </row>
    <row r="8" spans="1:30" s="7" customFormat="1" ht="27.75" customHeight="1" thickBot="1">
      <c r="A8" s="270"/>
      <c r="B8" s="13"/>
      <c r="C8" s="61" t="s">
        <v>16</v>
      </c>
      <c r="D8" s="154" t="s">
        <v>55</v>
      </c>
      <c r="E8" s="155"/>
      <c r="F8" s="155"/>
      <c r="G8" s="155"/>
      <c r="H8" s="155"/>
      <c r="I8" s="155"/>
      <c r="J8" s="155"/>
      <c r="K8" s="155"/>
      <c r="L8" s="155"/>
      <c r="M8" s="155"/>
      <c r="N8" s="155"/>
      <c r="O8" s="155"/>
      <c r="P8" s="156"/>
      <c r="Q8" s="62" t="s">
        <v>50</v>
      </c>
      <c r="R8" s="62" t="s">
        <v>51</v>
      </c>
      <c r="S8" s="63" t="s">
        <v>17</v>
      </c>
      <c r="T8" s="14"/>
      <c r="U8" s="98"/>
      <c r="V8" s="99"/>
      <c r="W8" s="88"/>
      <c r="X8" s="88"/>
      <c r="Y8" s="88"/>
      <c r="Z8" s="88"/>
      <c r="AA8" s="88"/>
      <c r="AB8" s="88"/>
      <c r="AC8" s="88"/>
      <c r="AD8" s="270"/>
    </row>
    <row r="9" spans="1:30" ht="27" customHeight="1" thickBot="1">
      <c r="A9" s="269"/>
      <c r="C9" s="157" t="s">
        <v>18</v>
      </c>
      <c r="D9" s="103">
        <v>-1</v>
      </c>
      <c r="E9" s="160" t="s">
        <v>19</v>
      </c>
      <c r="F9" s="161"/>
      <c r="G9" s="161"/>
      <c r="H9" s="161"/>
      <c r="I9" s="161"/>
      <c r="J9" s="161"/>
      <c r="K9" s="161"/>
      <c r="L9" s="161"/>
      <c r="M9" s="161"/>
      <c r="N9" s="161"/>
      <c r="O9" s="161"/>
      <c r="P9" s="162"/>
      <c r="Q9" s="68"/>
      <c r="R9" s="68"/>
      <c r="S9" s="117" t="s">
        <v>100</v>
      </c>
      <c r="T9" s="15"/>
      <c r="U9" s="92" t="str">
        <f>IF(V9=0,"未回答",IF(V9&gt;1,"複数回答不可","完了"))</f>
        <v>未回答</v>
      </c>
      <c r="V9" s="93">
        <f>COUNTIF(Q9:R9,"○")</f>
        <v>0</v>
      </c>
      <c r="W9" s="87"/>
      <c r="X9" s="100"/>
      <c r="Y9" s="100"/>
      <c r="Z9" s="100"/>
      <c r="AA9" s="100"/>
      <c r="AB9" s="100" t="b">
        <f>IF($Q9=$Y$1,1,IF($R9=$Y$1,2))</f>
        <v>0</v>
      </c>
      <c r="AC9" s="88" t="str">
        <f>IF(AB9=1,"ＯＫ","要チェック")</f>
        <v>要チェック</v>
      </c>
      <c r="AD9" s="269"/>
    </row>
    <row r="10" spans="1:30" ht="35.25" customHeight="1" thickBot="1">
      <c r="A10" s="269"/>
      <c r="C10" s="158"/>
      <c r="D10" s="103">
        <v>-2</v>
      </c>
      <c r="E10" s="163" t="s">
        <v>87</v>
      </c>
      <c r="F10" s="163"/>
      <c r="G10" s="163"/>
      <c r="H10" s="163"/>
      <c r="I10" s="163"/>
      <c r="J10" s="163"/>
      <c r="K10" s="163"/>
      <c r="L10" s="163"/>
      <c r="M10" s="163"/>
      <c r="N10" s="163"/>
      <c r="O10" s="163"/>
      <c r="P10" s="164"/>
      <c r="Q10" s="68"/>
      <c r="R10" s="68"/>
      <c r="S10" s="117" t="s">
        <v>101</v>
      </c>
      <c r="T10" s="15"/>
      <c r="U10" s="92" t="str">
        <f>IF(V10=0,"未回答",IF(V10&gt;1,"複数回答不可","完了"))</f>
        <v>未回答</v>
      </c>
      <c r="V10" s="93">
        <f>COUNTIF(Q10:R10,"○")</f>
        <v>0</v>
      </c>
      <c r="W10" s="87"/>
      <c r="X10" s="100"/>
      <c r="Y10" s="100"/>
      <c r="Z10" s="100"/>
      <c r="AA10" s="100"/>
      <c r="AB10" s="100" t="b">
        <f>IF($Q10=$Y$1,1,IF($R10=$Y$1,2))</f>
        <v>0</v>
      </c>
      <c r="AC10" s="88" t="str">
        <f>IF(AB10=1,"ＯＫ","要チェック")</f>
        <v>要チェック</v>
      </c>
      <c r="AD10" s="269"/>
    </row>
    <row r="11" spans="1:30" ht="27" customHeight="1" thickBot="1">
      <c r="A11" s="269"/>
      <c r="C11" s="158"/>
      <c r="D11" s="103">
        <v>-3</v>
      </c>
      <c r="E11" s="165" t="s">
        <v>53</v>
      </c>
      <c r="F11" s="166"/>
      <c r="G11" s="166"/>
      <c r="H11" s="166"/>
      <c r="I11" s="166"/>
      <c r="J11" s="166"/>
      <c r="K11" s="166"/>
      <c r="L11" s="166"/>
      <c r="M11" s="167" t="str">
        <f>IF(R11=$Y$1,"⇒（4）へ進んでください","")</f>
        <v/>
      </c>
      <c r="N11" s="167"/>
      <c r="O11" s="167"/>
      <c r="P11" s="168"/>
      <c r="Q11" s="68"/>
      <c r="R11" s="68"/>
      <c r="S11" s="117" t="s">
        <v>102</v>
      </c>
      <c r="T11" s="15"/>
      <c r="U11" s="92" t="str">
        <f>IF(V11=0,"未回答",IF(V11&gt;1,"複数回答不可","完了"))</f>
        <v>未回答</v>
      </c>
      <c r="V11" s="93">
        <f>COUNTIF(Q11:R11,"○")</f>
        <v>0</v>
      </c>
      <c r="W11" s="87"/>
      <c r="X11" s="100"/>
      <c r="Y11" s="100"/>
      <c r="Z11" s="100"/>
      <c r="AA11" s="100"/>
      <c r="AB11" s="100" t="b">
        <f>IF($Q11=$Y$1,1,IF($R11=$Y$1,2))</f>
        <v>0</v>
      </c>
      <c r="AC11" s="88" t="str">
        <f>IF(AB11=2,"ＯＫ","要チェック")</f>
        <v>要チェック</v>
      </c>
      <c r="AD11" s="269"/>
    </row>
    <row r="12" spans="1:30" ht="18" thickBot="1">
      <c r="A12" s="269"/>
      <c r="C12" s="158"/>
      <c r="D12" s="16"/>
      <c r="E12" s="169" t="str">
        <f>IF(Q11=$Y$1,"※改修等を行った場合は、①～③へ回答してください","")</f>
        <v/>
      </c>
      <c r="F12" s="170"/>
      <c r="G12" s="170"/>
      <c r="H12" s="170"/>
      <c r="I12" s="170"/>
      <c r="J12" s="170"/>
      <c r="K12" s="170"/>
      <c r="L12" s="170"/>
      <c r="M12" s="170"/>
      <c r="N12" s="170"/>
      <c r="O12" s="170"/>
      <c r="P12" s="171"/>
      <c r="Q12" s="51"/>
      <c r="R12" s="51"/>
      <c r="S12" s="118"/>
      <c r="T12" s="17"/>
      <c r="U12" s="92"/>
      <c r="V12" s="93"/>
      <c r="W12" s="87"/>
      <c r="X12" s="100"/>
      <c r="Y12" s="100"/>
      <c r="Z12" s="100"/>
      <c r="AA12" s="100"/>
      <c r="AB12" s="100"/>
      <c r="AC12" s="88"/>
      <c r="AD12" s="269"/>
    </row>
    <row r="13" spans="1:30" ht="27" customHeight="1" thickBot="1">
      <c r="A13" s="269"/>
      <c r="C13" s="158"/>
      <c r="D13" s="18"/>
      <c r="E13" s="172" t="s">
        <v>20</v>
      </c>
      <c r="F13" s="173"/>
      <c r="G13" s="173"/>
      <c r="H13" s="173"/>
      <c r="I13" s="173"/>
      <c r="J13" s="173"/>
      <c r="K13" s="173"/>
      <c r="L13" s="173"/>
      <c r="M13" s="167" t="str">
        <f>IF(R13=$Y$1,"⇒②へ進んでください","")</f>
        <v/>
      </c>
      <c r="N13" s="167"/>
      <c r="O13" s="167"/>
      <c r="P13" s="167"/>
      <c r="Q13" s="68"/>
      <c r="R13" s="68"/>
      <c r="S13" s="119" t="s">
        <v>103</v>
      </c>
      <c r="T13" s="3"/>
      <c r="U13" s="92" t="str">
        <f>IF($Q$11=$X$1,"複数回答不可",IF(V13=1,"完了","未回答"))</f>
        <v>複数回答不可</v>
      </c>
      <c r="V13" s="93">
        <f>COUNTIF(Q13:R13,"○")</f>
        <v>0</v>
      </c>
      <c r="W13" s="87"/>
      <c r="X13" s="100"/>
      <c r="Y13" s="100"/>
      <c r="Z13" s="100"/>
      <c r="AA13" s="100"/>
      <c r="AB13" s="100" t="b">
        <f t="shared" ref="AB13:AB18" si="0">IF($Q13=$Y$1,1,IF($R13=$Y$1,2))</f>
        <v>0</v>
      </c>
      <c r="AC13" s="88" t="str">
        <f>IF(AB13=2,"ＯＫ","要チェック")</f>
        <v>要チェック</v>
      </c>
      <c r="AD13" s="269"/>
    </row>
    <row r="14" spans="1:30" ht="27" customHeight="1">
      <c r="A14" s="269"/>
      <c r="C14" s="158"/>
      <c r="D14" s="16"/>
      <c r="E14" s="174" t="s">
        <v>88</v>
      </c>
      <c r="F14" s="174"/>
      <c r="G14" s="174"/>
      <c r="H14" s="174"/>
      <c r="I14" s="174"/>
      <c r="J14" s="174"/>
      <c r="K14" s="174"/>
      <c r="L14" s="174"/>
      <c r="M14" s="174"/>
      <c r="N14" s="174"/>
      <c r="O14" s="174"/>
      <c r="P14" s="174"/>
      <c r="Q14" s="69"/>
      <c r="R14" s="69"/>
      <c r="S14" s="120"/>
      <c r="T14" s="19"/>
      <c r="U14" s="92" t="str">
        <f>IF($Q$13=$X$1,"複数回答不可",IF(V14=1,"完了","未回答"))</f>
        <v>複数回答不可</v>
      </c>
      <c r="V14" s="93">
        <f>COUNTIF(Q14:R14,"○")</f>
        <v>0</v>
      </c>
      <c r="W14" s="87"/>
      <c r="X14" s="100"/>
      <c r="Y14" s="100"/>
      <c r="Z14" s="100"/>
      <c r="AA14" s="100"/>
      <c r="AB14" s="100" t="b">
        <f t="shared" si="0"/>
        <v>0</v>
      </c>
      <c r="AC14" s="88" t="str">
        <f>IF(AB14=1,"ＯＫ","要チェック")</f>
        <v>要チェック</v>
      </c>
      <c r="AD14" s="269"/>
    </row>
    <row r="15" spans="1:30" ht="36.75" customHeight="1">
      <c r="A15" s="269"/>
      <c r="C15" s="158"/>
      <c r="D15" s="16"/>
      <c r="E15" s="175" t="s">
        <v>89</v>
      </c>
      <c r="F15" s="176"/>
      <c r="G15" s="176"/>
      <c r="H15" s="176"/>
      <c r="I15" s="176"/>
      <c r="J15" s="176"/>
      <c r="K15" s="176"/>
      <c r="L15" s="176"/>
      <c r="M15" s="176"/>
      <c r="N15" s="176"/>
      <c r="O15" s="176"/>
      <c r="P15" s="177"/>
      <c r="Q15" s="102"/>
      <c r="R15" s="102"/>
      <c r="S15" s="120"/>
      <c r="T15" s="19"/>
      <c r="U15" s="92" t="str">
        <f>IF($Q$13=$X$1,"複数回答不可",IF(V15=1,"完了","未回答"))</f>
        <v>複数回答不可</v>
      </c>
      <c r="V15" s="93">
        <f t="shared" ref="V15:V25" si="1">COUNTIF(Q15:R15,"○")</f>
        <v>0</v>
      </c>
      <c r="W15" s="87"/>
      <c r="X15" s="100"/>
      <c r="Y15" s="100"/>
      <c r="Z15" s="100"/>
      <c r="AA15" s="100"/>
      <c r="AB15" s="100" t="b">
        <f t="shared" si="0"/>
        <v>0</v>
      </c>
      <c r="AC15" s="88" t="str">
        <f>IF(AB15=1,"ＯＫ","要チェック")</f>
        <v>要チェック</v>
      </c>
      <c r="AD15" s="269"/>
    </row>
    <row r="16" spans="1:30" ht="27" customHeight="1">
      <c r="A16" s="269"/>
      <c r="C16" s="158"/>
      <c r="D16" s="16"/>
      <c r="E16" s="178" t="s">
        <v>90</v>
      </c>
      <c r="F16" s="178"/>
      <c r="G16" s="178"/>
      <c r="H16" s="178"/>
      <c r="I16" s="178"/>
      <c r="J16" s="178"/>
      <c r="K16" s="178"/>
      <c r="L16" s="178"/>
      <c r="M16" s="178"/>
      <c r="N16" s="178"/>
      <c r="O16" s="178"/>
      <c r="P16" s="178"/>
      <c r="Q16" s="102"/>
      <c r="R16" s="102"/>
      <c r="S16" s="120"/>
      <c r="T16" s="19"/>
      <c r="U16" s="92" t="str">
        <f>IF($Q$13=$X$1,"複数回答不可",IF(V16=1,"完了","未回答"))</f>
        <v>複数回答不可</v>
      </c>
      <c r="V16" s="93">
        <f t="shared" si="1"/>
        <v>0</v>
      </c>
      <c r="W16" s="87"/>
      <c r="X16" s="100"/>
      <c r="Y16" s="100"/>
      <c r="Z16" s="100"/>
      <c r="AA16" s="100"/>
      <c r="AB16" s="100" t="b">
        <f t="shared" si="0"/>
        <v>0</v>
      </c>
      <c r="AC16" s="88" t="str">
        <f>IF(AB16=1,"ＯＫ","要チェック")</f>
        <v>要チェック</v>
      </c>
      <c r="AD16" s="269"/>
    </row>
    <row r="17" spans="1:30" ht="27" customHeight="1" thickBot="1">
      <c r="A17" s="269"/>
      <c r="C17" s="158"/>
      <c r="D17" s="16"/>
      <c r="E17" s="179" t="s">
        <v>120</v>
      </c>
      <c r="F17" s="180"/>
      <c r="G17" s="180"/>
      <c r="H17" s="180"/>
      <c r="I17" s="180"/>
      <c r="J17" s="180"/>
      <c r="K17" s="180"/>
      <c r="L17" s="180"/>
      <c r="M17" s="180"/>
      <c r="N17" s="180"/>
      <c r="O17" s="180"/>
      <c r="P17" s="180"/>
      <c r="Q17" s="102"/>
      <c r="R17" s="102"/>
      <c r="S17" s="120"/>
      <c r="T17" s="19"/>
      <c r="U17" s="92" t="str">
        <f>IF($Q$13=$X$1,"複数回答不可",IF(V17=1,"完了","未回答"))</f>
        <v>複数回答不可</v>
      </c>
      <c r="V17" s="93">
        <f t="shared" si="1"/>
        <v>0</v>
      </c>
      <c r="W17" s="87"/>
      <c r="X17" s="100"/>
      <c r="Y17" s="100"/>
      <c r="Z17" s="100"/>
      <c r="AA17" s="100"/>
      <c r="AB17" s="100" t="b">
        <f t="shared" si="0"/>
        <v>0</v>
      </c>
      <c r="AC17" s="88" t="str">
        <f>IF(AB17=1,"ＯＫ","要チェック")</f>
        <v>要チェック</v>
      </c>
      <c r="AD17" s="269"/>
    </row>
    <row r="18" spans="1:30" ht="27" customHeight="1" thickBot="1">
      <c r="A18" s="269"/>
      <c r="C18" s="158"/>
      <c r="D18" s="18"/>
      <c r="E18" s="172" t="s">
        <v>21</v>
      </c>
      <c r="F18" s="173"/>
      <c r="G18" s="173"/>
      <c r="H18" s="173"/>
      <c r="I18" s="173"/>
      <c r="J18" s="173"/>
      <c r="K18" s="173"/>
      <c r="L18" s="173"/>
      <c r="M18" s="167" t="str">
        <f>IF(R18=$Y$1,"⇒③へ進んでください","")</f>
        <v/>
      </c>
      <c r="N18" s="167"/>
      <c r="O18" s="167"/>
      <c r="P18" s="168"/>
      <c r="Q18" s="68"/>
      <c r="R18" s="68"/>
      <c r="S18" s="117" t="s">
        <v>104</v>
      </c>
      <c r="T18" s="15"/>
      <c r="U18" s="92" t="str">
        <f>IF($Q$11=$X$1,"複数回答不可",IF(V18=1,"完了","未回答"))</f>
        <v>複数回答不可</v>
      </c>
      <c r="V18" s="93">
        <f t="shared" si="1"/>
        <v>0</v>
      </c>
      <c r="W18" s="87"/>
      <c r="X18" s="100"/>
      <c r="Y18" s="100"/>
      <c r="Z18" s="100"/>
      <c r="AA18" s="100"/>
      <c r="AB18" s="100" t="b">
        <f t="shared" si="0"/>
        <v>0</v>
      </c>
      <c r="AC18" s="88" t="str">
        <f>IF(AB18=2,"ＯＫ","要チェック")</f>
        <v>要チェック</v>
      </c>
      <c r="AD18" s="269"/>
    </row>
    <row r="19" spans="1:30" ht="17.25">
      <c r="A19" s="269"/>
      <c r="C19" s="158"/>
      <c r="D19" s="16"/>
      <c r="E19" s="181" t="str">
        <f>IF(Q18=$Y$1,"※設備内容を変更した場合は、以下に回答してください","")</f>
        <v/>
      </c>
      <c r="F19" s="182"/>
      <c r="G19" s="182"/>
      <c r="H19" s="182"/>
      <c r="I19" s="182"/>
      <c r="J19" s="182"/>
      <c r="K19" s="182"/>
      <c r="L19" s="182"/>
      <c r="M19" s="182"/>
      <c r="N19" s="182"/>
      <c r="O19" s="182"/>
      <c r="P19" s="183"/>
      <c r="Q19" s="51"/>
      <c r="R19" s="51"/>
      <c r="S19" s="118"/>
      <c r="T19" s="17"/>
      <c r="U19" s="92"/>
      <c r="V19" s="93">
        <f t="shared" si="1"/>
        <v>0</v>
      </c>
      <c r="W19" s="87"/>
      <c r="X19" s="100"/>
      <c r="Y19" s="100"/>
      <c r="Z19" s="100"/>
      <c r="AA19" s="100"/>
      <c r="AB19" s="100"/>
      <c r="AC19" s="88"/>
      <c r="AD19" s="269"/>
    </row>
    <row r="20" spans="1:30" ht="27" customHeight="1">
      <c r="A20" s="269"/>
      <c r="C20" s="158"/>
      <c r="D20" s="16"/>
      <c r="E20" s="184" t="s">
        <v>68</v>
      </c>
      <c r="F20" s="184"/>
      <c r="G20" s="184"/>
      <c r="H20" s="184"/>
      <c r="I20" s="184"/>
      <c r="J20" s="184"/>
      <c r="K20" s="184"/>
      <c r="L20" s="184"/>
      <c r="M20" s="184"/>
      <c r="N20" s="184"/>
      <c r="O20" s="184"/>
      <c r="P20" s="184"/>
      <c r="Q20" s="102"/>
      <c r="R20" s="102"/>
      <c r="S20" s="121"/>
      <c r="T20" s="15"/>
      <c r="U20" s="92" t="str">
        <f>IF($Q$18=$X$1,"複数回答不可",IF(V20=1,"完了","未回答"))</f>
        <v>複数回答不可</v>
      </c>
      <c r="V20" s="93">
        <f t="shared" si="1"/>
        <v>0</v>
      </c>
      <c r="W20" s="87"/>
      <c r="X20" s="100"/>
      <c r="Y20" s="100"/>
      <c r="Z20" s="100"/>
      <c r="AA20" s="100"/>
      <c r="AB20" s="100" t="b">
        <f t="shared" ref="AB20:AB25" si="2">IF($Q20=$Y$1,1,IF($R20=$Y$1,2))</f>
        <v>0</v>
      </c>
      <c r="AC20" s="88" t="str">
        <f>IF(AB20=1,"ＯＫ","要チェック")</f>
        <v>要チェック</v>
      </c>
      <c r="AD20" s="269"/>
    </row>
    <row r="21" spans="1:30" ht="36" customHeight="1">
      <c r="A21" s="269"/>
      <c r="C21" s="158"/>
      <c r="D21" s="16"/>
      <c r="E21" s="185" t="s">
        <v>72</v>
      </c>
      <c r="F21" s="186"/>
      <c r="G21" s="186"/>
      <c r="H21" s="186"/>
      <c r="I21" s="187"/>
      <c r="J21" s="187"/>
      <c r="K21" s="187"/>
      <c r="L21" s="187"/>
      <c r="M21" s="187"/>
      <c r="N21" s="187"/>
      <c r="O21" s="187"/>
      <c r="P21" s="188"/>
      <c r="Q21" s="102"/>
      <c r="R21" s="102"/>
      <c r="S21" s="121"/>
      <c r="T21" s="15"/>
      <c r="U21" s="92" t="str">
        <f>IF($Q$18=$X$1,"複数回答不可",IF(V21=1,"完了","未回答"))</f>
        <v>複数回答不可</v>
      </c>
      <c r="V21" s="93">
        <f t="shared" si="1"/>
        <v>0</v>
      </c>
      <c r="W21" s="87"/>
      <c r="X21" s="100"/>
      <c r="Y21" s="100"/>
      <c r="Z21" s="100"/>
      <c r="AA21" s="100"/>
      <c r="AB21" s="100" t="b">
        <f t="shared" si="2"/>
        <v>0</v>
      </c>
      <c r="AC21" s="88" t="str">
        <f t="shared" ref="AC21:AC62" si="3">IF(AB21=1,"ＯＫ","要チェック")</f>
        <v>要チェック</v>
      </c>
      <c r="AD21" s="269"/>
    </row>
    <row r="22" spans="1:30" ht="27" customHeight="1">
      <c r="A22" s="269"/>
      <c r="C22" s="158"/>
      <c r="D22" s="16"/>
      <c r="E22" s="189" t="s">
        <v>69</v>
      </c>
      <c r="F22" s="189"/>
      <c r="G22" s="189"/>
      <c r="H22" s="189"/>
      <c r="I22" s="184"/>
      <c r="J22" s="184"/>
      <c r="K22" s="184"/>
      <c r="L22" s="184"/>
      <c r="M22" s="184"/>
      <c r="N22" s="184"/>
      <c r="O22" s="184"/>
      <c r="P22" s="184"/>
      <c r="Q22" s="102"/>
      <c r="R22" s="102"/>
      <c r="S22" s="121"/>
      <c r="T22" s="15"/>
      <c r="U22" s="92" t="str">
        <f>IF($Q$18=$X$1,"複数回答不可",IF(V22=1,"完了","未回答"))</f>
        <v>複数回答不可</v>
      </c>
      <c r="V22" s="93">
        <f t="shared" si="1"/>
        <v>0</v>
      </c>
      <c r="W22" s="87"/>
      <c r="X22" s="100"/>
      <c r="Y22" s="100"/>
      <c r="Z22" s="100"/>
      <c r="AA22" s="100"/>
      <c r="AB22" s="100" t="b">
        <f t="shared" si="2"/>
        <v>0</v>
      </c>
      <c r="AC22" s="88" t="str">
        <f t="shared" si="3"/>
        <v>要チェック</v>
      </c>
      <c r="AD22" s="269"/>
    </row>
    <row r="23" spans="1:30" ht="27" customHeight="1">
      <c r="A23" s="269"/>
      <c r="C23" s="158"/>
      <c r="D23" s="16"/>
      <c r="E23" s="189" t="s">
        <v>70</v>
      </c>
      <c r="F23" s="189"/>
      <c r="G23" s="189"/>
      <c r="H23" s="189"/>
      <c r="I23" s="184"/>
      <c r="J23" s="184"/>
      <c r="K23" s="184"/>
      <c r="L23" s="184"/>
      <c r="M23" s="184"/>
      <c r="N23" s="184"/>
      <c r="O23" s="184"/>
      <c r="P23" s="184"/>
      <c r="Q23" s="102"/>
      <c r="R23" s="102"/>
      <c r="S23" s="121"/>
      <c r="T23" s="15"/>
      <c r="U23" s="92" t="str">
        <f>IF($Q$18=$X$1,"複数回答不可",IF(V23=1,"完了","未回答"))</f>
        <v>複数回答不可</v>
      </c>
      <c r="V23" s="93">
        <f t="shared" si="1"/>
        <v>0</v>
      </c>
      <c r="W23" s="87"/>
      <c r="X23" s="100"/>
      <c r="Y23" s="100"/>
      <c r="Z23" s="100"/>
      <c r="AA23" s="100"/>
      <c r="AB23" s="100" t="b">
        <f t="shared" si="2"/>
        <v>0</v>
      </c>
      <c r="AC23" s="88" t="str">
        <f t="shared" si="3"/>
        <v>要チェック</v>
      </c>
      <c r="AD23" s="269"/>
    </row>
    <row r="24" spans="1:30" ht="27" customHeight="1" thickBot="1">
      <c r="A24" s="269"/>
      <c r="C24" s="158"/>
      <c r="D24" s="16"/>
      <c r="E24" s="190" t="s">
        <v>121</v>
      </c>
      <c r="F24" s="191"/>
      <c r="G24" s="191"/>
      <c r="H24" s="191"/>
      <c r="I24" s="191"/>
      <c r="J24" s="191"/>
      <c r="K24" s="191"/>
      <c r="L24" s="191"/>
      <c r="M24" s="191"/>
      <c r="N24" s="191"/>
      <c r="O24" s="191"/>
      <c r="P24" s="192"/>
      <c r="Q24" s="102"/>
      <c r="R24" s="102"/>
      <c r="S24" s="121"/>
      <c r="T24" s="15"/>
      <c r="U24" s="92" t="str">
        <f>IF($Q$18=$X$1,"複数回答不可",IF(V24=1,"完了","未回答"))</f>
        <v>複数回答不可</v>
      </c>
      <c r="V24" s="93">
        <f t="shared" si="1"/>
        <v>0</v>
      </c>
      <c r="W24" s="87"/>
      <c r="X24" s="100"/>
      <c r="Y24" s="100"/>
      <c r="Z24" s="100"/>
      <c r="AA24" s="100"/>
      <c r="AB24" s="100" t="b">
        <f t="shared" si="2"/>
        <v>0</v>
      </c>
      <c r="AC24" s="88" t="str">
        <f t="shared" si="3"/>
        <v>要チェック</v>
      </c>
      <c r="AD24" s="269"/>
    </row>
    <row r="25" spans="1:30" ht="27" customHeight="1">
      <c r="A25" s="269"/>
      <c r="C25" s="158"/>
      <c r="D25" s="18"/>
      <c r="E25" s="193" t="s">
        <v>54</v>
      </c>
      <c r="F25" s="194"/>
      <c r="G25" s="194"/>
      <c r="H25" s="194"/>
      <c r="I25" s="194"/>
      <c r="J25" s="194"/>
      <c r="K25" s="194"/>
      <c r="L25" s="194"/>
      <c r="M25" s="195" t="str">
        <f>IF(R25=$Y$1,"⇒(4)へ進んでください","")</f>
        <v/>
      </c>
      <c r="N25" s="195"/>
      <c r="O25" s="195"/>
      <c r="P25" s="196"/>
      <c r="Q25" s="73"/>
      <c r="R25" s="73"/>
      <c r="S25" s="122" t="s">
        <v>105</v>
      </c>
      <c r="T25" s="15"/>
      <c r="U25" s="92" t="str">
        <f>IF($Q$11=$X$1,"複数回答不可",IF(V25=1,"完了","未回答"))</f>
        <v>複数回答不可</v>
      </c>
      <c r="V25" s="93">
        <f t="shared" si="1"/>
        <v>0</v>
      </c>
      <c r="W25" s="87"/>
      <c r="X25" s="100"/>
      <c r="Y25" s="100"/>
      <c r="Z25" s="100"/>
      <c r="AA25" s="100"/>
      <c r="AB25" s="100" t="b">
        <f t="shared" si="2"/>
        <v>0</v>
      </c>
      <c r="AC25" s="88" t="str">
        <f>IF(AB25=2,"ＯＫ","要チェック")</f>
        <v>要チェック</v>
      </c>
      <c r="AD25" s="269"/>
    </row>
    <row r="26" spans="1:30" ht="50.25" customHeight="1" thickBot="1">
      <c r="A26" s="269"/>
      <c r="C26" s="158"/>
      <c r="D26" s="18"/>
      <c r="E26" s="197" t="s">
        <v>61</v>
      </c>
      <c r="F26" s="198"/>
      <c r="G26" s="198"/>
      <c r="H26" s="198"/>
      <c r="I26" s="198"/>
      <c r="J26" s="104"/>
      <c r="K26" s="198" t="s">
        <v>62</v>
      </c>
      <c r="L26" s="198"/>
      <c r="M26" s="198" t="s">
        <v>91</v>
      </c>
      <c r="N26" s="198"/>
      <c r="O26" s="198"/>
      <c r="P26" s="199"/>
      <c r="Q26" s="52"/>
      <c r="R26" s="52"/>
      <c r="S26" s="123"/>
      <c r="T26" s="15"/>
      <c r="U26" s="92"/>
      <c r="V26" s="93"/>
      <c r="W26" s="87"/>
      <c r="X26" s="87"/>
      <c r="Y26" s="87"/>
      <c r="Z26" s="87"/>
      <c r="AA26" s="87"/>
      <c r="AB26" s="87"/>
      <c r="AC26" s="87"/>
      <c r="AD26" s="269"/>
    </row>
    <row r="27" spans="1:30" ht="17.25">
      <c r="A27" s="269"/>
      <c r="C27" s="158"/>
      <c r="D27" s="16"/>
      <c r="E27" s="181" t="str">
        <f>IF(Q25=$Y$1,"※ﾊﾞﾘｱﾌﾘｰ構造を変更した場合は、以下に回答してください","")</f>
        <v/>
      </c>
      <c r="F27" s="182"/>
      <c r="G27" s="182"/>
      <c r="H27" s="182"/>
      <c r="I27" s="182"/>
      <c r="J27" s="182"/>
      <c r="K27" s="182"/>
      <c r="L27" s="182"/>
      <c r="M27" s="182"/>
      <c r="N27" s="182"/>
      <c r="O27" s="182"/>
      <c r="P27" s="183"/>
      <c r="Q27" s="51"/>
      <c r="R27" s="51"/>
      <c r="S27" s="118"/>
      <c r="T27" s="17"/>
      <c r="U27" s="92"/>
      <c r="V27" s="93"/>
      <c r="W27" s="87"/>
      <c r="X27" s="100"/>
      <c r="Y27" s="100"/>
      <c r="Z27" s="100"/>
      <c r="AA27" s="100"/>
      <c r="AB27" s="100"/>
      <c r="AC27" s="88"/>
      <c r="AD27" s="269"/>
    </row>
    <row r="28" spans="1:30" ht="27" customHeight="1">
      <c r="A28" s="269"/>
      <c r="C28" s="158"/>
      <c r="D28" s="16"/>
      <c r="E28" s="200" t="s">
        <v>73</v>
      </c>
      <c r="F28" s="200"/>
      <c r="G28" s="200"/>
      <c r="H28" s="200"/>
      <c r="I28" s="200"/>
      <c r="J28" s="200"/>
      <c r="K28" s="200"/>
      <c r="L28" s="200"/>
      <c r="M28" s="200"/>
      <c r="N28" s="200"/>
      <c r="O28" s="200"/>
      <c r="P28" s="200"/>
      <c r="Q28" s="102"/>
      <c r="R28" s="102"/>
      <c r="S28" s="118"/>
      <c r="T28" s="17"/>
      <c r="U28" s="92" t="str">
        <f>IF($Q$25=$X$1,"複数回答不可",IF(V28=1,"完了","未回答"))</f>
        <v>複数回答不可</v>
      </c>
      <c r="V28" s="93">
        <f>COUNTIF(Q28:R28,"○")</f>
        <v>0</v>
      </c>
      <c r="W28" s="87"/>
      <c r="X28" s="100"/>
      <c r="Y28" s="100"/>
      <c r="Z28" s="100"/>
      <c r="AA28" s="100"/>
      <c r="AB28" s="100" t="b">
        <f>IF($Q28=$Y$1,1,IF($R28=$Y$1,2))</f>
        <v>0</v>
      </c>
      <c r="AC28" s="88" t="str">
        <f t="shared" si="3"/>
        <v>要チェック</v>
      </c>
      <c r="AD28" s="269"/>
    </row>
    <row r="29" spans="1:30" ht="27" customHeight="1" thickBot="1">
      <c r="A29" s="269"/>
      <c r="C29" s="158"/>
      <c r="D29" s="16"/>
      <c r="E29" s="179" t="s">
        <v>121</v>
      </c>
      <c r="F29" s="179"/>
      <c r="G29" s="179"/>
      <c r="H29" s="179"/>
      <c r="I29" s="179"/>
      <c r="J29" s="179"/>
      <c r="K29" s="179"/>
      <c r="L29" s="179"/>
      <c r="M29" s="179"/>
      <c r="N29" s="179"/>
      <c r="O29" s="179"/>
      <c r="P29" s="179"/>
      <c r="Q29" s="102"/>
      <c r="R29" s="102"/>
      <c r="S29" s="118"/>
      <c r="T29" s="17"/>
      <c r="U29" s="92" t="str">
        <f>IF($Q$25=$X$1,"複数回答不可",IF(V29=1,"完了","未回答"))</f>
        <v>複数回答不可</v>
      </c>
      <c r="V29" s="93">
        <f>COUNTIF(Q29:R29,"○")</f>
        <v>0</v>
      </c>
      <c r="W29" s="87"/>
      <c r="X29" s="100"/>
      <c r="Y29" s="100"/>
      <c r="Z29" s="100"/>
      <c r="AA29" s="100"/>
      <c r="AB29" s="100" t="b">
        <f>IF($Q29=$Y$1,1,IF($R29=$Y$1,2))</f>
        <v>0</v>
      </c>
      <c r="AC29" s="88" t="str">
        <f t="shared" si="3"/>
        <v>要チェック</v>
      </c>
      <c r="AD29" s="269"/>
    </row>
    <row r="30" spans="1:30" ht="27" customHeight="1" thickBot="1">
      <c r="A30" s="269"/>
      <c r="C30" s="158"/>
      <c r="D30" s="103">
        <v>-4</v>
      </c>
      <c r="E30" s="160" t="s">
        <v>22</v>
      </c>
      <c r="F30" s="160"/>
      <c r="G30" s="160"/>
      <c r="H30" s="160"/>
      <c r="I30" s="160"/>
      <c r="J30" s="160"/>
      <c r="K30" s="160"/>
      <c r="L30" s="160"/>
      <c r="M30" s="167" t="str">
        <f>IF(Q30=$Y$1,"⇒(5)へ進んでください","")</f>
        <v/>
      </c>
      <c r="N30" s="167"/>
      <c r="O30" s="167"/>
      <c r="P30" s="167"/>
      <c r="Q30" s="68"/>
      <c r="R30" s="68"/>
      <c r="S30" s="124" t="s">
        <v>106</v>
      </c>
      <c r="T30" s="15"/>
      <c r="U30" s="92" t="str">
        <f>IF(V30=0,"未回答",IF(V30&gt;1,"複数回答不可","完了"))</f>
        <v>未回答</v>
      </c>
      <c r="V30" s="93">
        <f>COUNTIF(Q30:R30,"○")</f>
        <v>0</v>
      </c>
      <c r="W30" s="87"/>
      <c r="X30" s="100"/>
      <c r="Y30" s="100"/>
      <c r="Z30" s="100"/>
      <c r="AA30" s="100"/>
      <c r="AB30" s="100" t="b">
        <f>IF($Q30=$Y$1,1,IF($R30=$Y$1,2))</f>
        <v>0</v>
      </c>
      <c r="AC30" s="88" t="str">
        <f t="shared" si="3"/>
        <v>要チェック</v>
      </c>
      <c r="AD30" s="269"/>
    </row>
    <row r="31" spans="1:30" ht="27" customHeight="1" thickBot="1">
      <c r="A31" s="269"/>
      <c r="C31" s="159"/>
      <c r="D31" s="21"/>
      <c r="E31" s="201" t="s">
        <v>74</v>
      </c>
      <c r="F31" s="202"/>
      <c r="G31" s="202"/>
      <c r="H31" s="202"/>
      <c r="I31" s="202"/>
      <c r="J31" s="202"/>
      <c r="K31" s="202"/>
      <c r="L31" s="202" t="s">
        <v>23</v>
      </c>
      <c r="M31" s="202"/>
      <c r="N31" s="202"/>
      <c r="O31" s="202"/>
      <c r="P31" s="203"/>
      <c r="Q31" s="53"/>
      <c r="R31" s="53"/>
      <c r="S31" s="42"/>
      <c r="T31" s="15"/>
      <c r="U31" s="92"/>
      <c r="V31" s="93"/>
      <c r="W31" s="87"/>
      <c r="X31" s="100"/>
      <c r="Y31" s="100"/>
      <c r="Z31" s="100"/>
      <c r="AA31" s="100"/>
      <c r="AB31" s="100"/>
      <c r="AC31" s="88"/>
      <c r="AD31" s="269"/>
    </row>
    <row r="32" spans="1:30" ht="18" thickBot="1">
      <c r="A32" s="269"/>
      <c r="B32" s="43"/>
      <c r="C32" s="48"/>
      <c r="D32" s="44"/>
      <c r="E32" s="49"/>
      <c r="F32" s="49"/>
      <c r="G32" s="49"/>
      <c r="H32" s="49"/>
      <c r="I32" s="49"/>
      <c r="J32" s="49"/>
      <c r="K32" s="49"/>
      <c r="L32" s="50"/>
      <c r="M32" s="50"/>
      <c r="N32" s="50"/>
      <c r="O32" s="50"/>
      <c r="P32" s="50"/>
      <c r="Q32" s="54"/>
      <c r="R32" s="204" t="s">
        <v>86</v>
      </c>
      <c r="S32" s="205"/>
      <c r="T32" s="45"/>
      <c r="U32" s="92"/>
      <c r="V32" s="93"/>
      <c r="W32" s="87"/>
      <c r="X32" s="100"/>
      <c r="Y32" s="100"/>
      <c r="Z32" s="100"/>
      <c r="AA32" s="100"/>
      <c r="AB32" s="100"/>
      <c r="AC32" s="88"/>
      <c r="AD32" s="269"/>
    </row>
    <row r="33" spans="1:30" ht="23.25" customHeight="1" thickBot="1">
      <c r="A33" s="269"/>
      <c r="C33" s="157" t="s">
        <v>26</v>
      </c>
      <c r="D33" s="103">
        <v>-5</v>
      </c>
      <c r="E33" s="206" t="s">
        <v>57</v>
      </c>
      <c r="F33" s="206"/>
      <c r="G33" s="206"/>
      <c r="H33" s="206"/>
      <c r="I33" s="206"/>
      <c r="J33" s="206"/>
      <c r="K33" s="206"/>
      <c r="L33" s="206"/>
      <c r="M33" s="206"/>
      <c r="N33" s="206"/>
      <c r="O33" s="206"/>
      <c r="P33" s="206"/>
      <c r="Q33" s="56"/>
      <c r="R33" s="57"/>
      <c r="S33" s="124" t="s">
        <v>107</v>
      </c>
      <c r="T33" s="15"/>
      <c r="U33" s="92"/>
      <c r="V33" s="93"/>
      <c r="W33" s="87"/>
      <c r="X33" s="100"/>
      <c r="Y33" s="100"/>
      <c r="Z33" s="100"/>
      <c r="AA33" s="100"/>
      <c r="AB33" s="100"/>
      <c r="AC33" s="88"/>
      <c r="AD33" s="269"/>
    </row>
    <row r="34" spans="1:30" ht="22.5" customHeight="1">
      <c r="A34" s="269"/>
      <c r="C34" s="158"/>
      <c r="D34" s="16"/>
      <c r="E34" s="207" t="s">
        <v>24</v>
      </c>
      <c r="F34" s="187"/>
      <c r="G34" s="187"/>
      <c r="H34" s="187"/>
      <c r="I34" s="187"/>
      <c r="J34" s="187"/>
      <c r="K34" s="187"/>
      <c r="L34" s="187"/>
      <c r="M34" s="187"/>
      <c r="N34" s="187"/>
      <c r="O34" s="187"/>
      <c r="P34" s="188"/>
      <c r="Q34" s="71"/>
      <c r="R34" s="71"/>
      <c r="S34" s="20"/>
      <c r="T34" s="15"/>
      <c r="U34" s="92" t="str">
        <f>IF(V34=1,"完了","未回答")</f>
        <v>未回答</v>
      </c>
      <c r="V34" s="93">
        <f>COUNTIF(Q34:R34,"○")</f>
        <v>0</v>
      </c>
      <c r="W34" s="87"/>
      <c r="X34" s="100"/>
      <c r="Y34" s="100"/>
      <c r="Z34" s="100"/>
      <c r="AA34" s="100"/>
      <c r="AB34" s="100" t="b">
        <f>IF($Q34=$Y$1,1,IF($R34=$Y$1,2))</f>
        <v>0</v>
      </c>
      <c r="AC34" s="88" t="str">
        <f t="shared" si="3"/>
        <v>要チェック</v>
      </c>
      <c r="AD34" s="269"/>
    </row>
    <row r="35" spans="1:30" ht="22.5" customHeight="1">
      <c r="A35" s="269"/>
      <c r="C35" s="158"/>
      <c r="D35" s="16"/>
      <c r="E35" s="208" t="s">
        <v>25</v>
      </c>
      <c r="F35" s="208"/>
      <c r="G35" s="208"/>
      <c r="H35" s="208"/>
      <c r="I35" s="208"/>
      <c r="J35" s="208"/>
      <c r="K35" s="208"/>
      <c r="L35" s="208"/>
      <c r="M35" s="208"/>
      <c r="N35" s="208"/>
      <c r="O35" s="208"/>
      <c r="P35" s="208"/>
      <c r="Q35" s="209"/>
      <c r="R35" s="209"/>
      <c r="S35" s="211"/>
      <c r="T35" s="15"/>
      <c r="U35" s="92" t="str">
        <f>IF(V35=1,"完了","未回答")</f>
        <v>未回答</v>
      </c>
      <c r="V35" s="93">
        <f>COUNTIF(Q35:R35,"○")</f>
        <v>0</v>
      </c>
      <c r="W35" s="87"/>
      <c r="X35" s="100"/>
      <c r="Y35" s="100"/>
      <c r="Z35" s="100"/>
      <c r="AA35" s="100"/>
      <c r="AB35" s="100" t="b">
        <f>IF($Q35=$Y$1,1,IF($R35=$Y$1,2))</f>
        <v>0</v>
      </c>
      <c r="AC35" s="88" t="str">
        <f t="shared" si="3"/>
        <v>要チェック</v>
      </c>
      <c r="AD35" s="269"/>
    </row>
    <row r="36" spans="1:30" ht="46.5" customHeight="1">
      <c r="A36" s="269"/>
      <c r="C36" s="158"/>
      <c r="D36" s="16"/>
      <c r="E36" s="213" t="s">
        <v>92</v>
      </c>
      <c r="F36" s="214"/>
      <c r="G36" s="214"/>
      <c r="H36" s="214"/>
      <c r="I36" s="215"/>
      <c r="J36" s="215"/>
      <c r="K36" s="215"/>
      <c r="L36" s="215"/>
      <c r="M36" s="215"/>
      <c r="N36" s="215"/>
      <c r="O36" s="215"/>
      <c r="P36" s="216"/>
      <c r="Q36" s="210"/>
      <c r="R36" s="210"/>
      <c r="S36" s="212"/>
      <c r="T36" s="15"/>
      <c r="U36" s="92"/>
      <c r="V36" s="93"/>
      <c r="W36" s="87"/>
      <c r="X36" s="100"/>
      <c r="Y36" s="100"/>
      <c r="Z36" s="100"/>
      <c r="AA36" s="100"/>
      <c r="AB36" s="100"/>
      <c r="AC36" s="88"/>
      <c r="AD36" s="269"/>
    </row>
    <row r="37" spans="1:30" ht="34.5" customHeight="1" thickBot="1">
      <c r="A37" s="269"/>
      <c r="C37" s="158"/>
      <c r="D37" s="59"/>
      <c r="E37" s="217" t="s">
        <v>64</v>
      </c>
      <c r="F37" s="218"/>
      <c r="G37" s="218"/>
      <c r="H37" s="218"/>
      <c r="I37" s="218"/>
      <c r="J37" s="218"/>
      <c r="K37" s="218"/>
      <c r="L37" s="218"/>
      <c r="M37" s="218"/>
      <c r="N37" s="218"/>
      <c r="O37" s="218"/>
      <c r="P37" s="219"/>
      <c r="Q37" s="72"/>
      <c r="R37" s="72"/>
      <c r="S37" s="60"/>
      <c r="T37" s="15"/>
      <c r="U37" s="92" t="str">
        <f>IF(V37=1,"完了","未回答")</f>
        <v>未回答</v>
      </c>
      <c r="V37" s="93">
        <f>COUNTIF(Q37:R37,"○")</f>
        <v>0</v>
      </c>
      <c r="W37" s="87"/>
      <c r="X37" s="100"/>
      <c r="Y37" s="100"/>
      <c r="Z37" s="100"/>
      <c r="AA37" s="100"/>
      <c r="AB37" s="100" t="b">
        <f>IF($Q37=$Y$1,1,IF($R37=$Y$1,2))</f>
        <v>0</v>
      </c>
      <c r="AC37" s="88" t="str">
        <f t="shared" si="3"/>
        <v>要チェック</v>
      </c>
      <c r="AD37" s="269"/>
    </row>
    <row r="38" spans="1:30" ht="23.25" customHeight="1" thickBot="1">
      <c r="A38" s="269"/>
      <c r="C38" s="158"/>
      <c r="D38" s="116">
        <v>-6</v>
      </c>
      <c r="E38" s="220" t="s">
        <v>58</v>
      </c>
      <c r="F38" s="220"/>
      <c r="G38" s="220"/>
      <c r="H38" s="220"/>
      <c r="I38" s="220"/>
      <c r="J38" s="220"/>
      <c r="K38" s="220"/>
      <c r="L38" s="220"/>
      <c r="M38" s="221"/>
      <c r="N38" s="221"/>
      <c r="O38" s="221"/>
      <c r="P38" s="221"/>
      <c r="Q38" s="54"/>
      <c r="R38" s="58"/>
      <c r="S38" s="125" t="s">
        <v>108</v>
      </c>
      <c r="T38" s="15"/>
      <c r="U38" s="92"/>
      <c r="V38" s="93"/>
      <c r="W38" s="87"/>
      <c r="X38" s="100"/>
      <c r="Y38" s="100"/>
      <c r="Z38" s="100"/>
      <c r="AA38" s="100"/>
      <c r="AB38" s="100"/>
      <c r="AC38" s="88"/>
      <c r="AD38" s="269"/>
    </row>
    <row r="39" spans="1:30" ht="22.5" customHeight="1">
      <c r="A39" s="269"/>
      <c r="C39" s="158"/>
      <c r="D39" s="16"/>
      <c r="E39" s="200" t="s">
        <v>27</v>
      </c>
      <c r="F39" s="200"/>
      <c r="G39" s="200"/>
      <c r="H39" s="200"/>
      <c r="I39" s="200"/>
      <c r="J39" s="200"/>
      <c r="K39" s="200"/>
      <c r="L39" s="200"/>
      <c r="M39" s="200"/>
      <c r="N39" s="200"/>
      <c r="O39" s="200"/>
      <c r="P39" s="200"/>
      <c r="Q39" s="71"/>
      <c r="R39" s="69"/>
      <c r="S39" s="126" t="s">
        <v>95</v>
      </c>
      <c r="T39" s="15"/>
      <c r="U39" s="92" t="str">
        <f>IF(V39=1,"完了","未回答")</f>
        <v>未回答</v>
      </c>
      <c r="V39" s="93">
        <f>COUNTIF(Q39:R39,"○")</f>
        <v>0</v>
      </c>
      <c r="W39" s="87"/>
      <c r="X39" s="100"/>
      <c r="Y39" s="100"/>
      <c r="Z39" s="100"/>
      <c r="AA39" s="100"/>
      <c r="AB39" s="100" t="b">
        <f>IF($Q39=$Y$1,1,IF($R39=$Y$1,2))</f>
        <v>0</v>
      </c>
      <c r="AC39" s="88" t="str">
        <f t="shared" si="3"/>
        <v>要チェック</v>
      </c>
      <c r="AD39" s="269"/>
    </row>
    <row r="40" spans="1:30" ht="22.5" customHeight="1">
      <c r="A40" s="269"/>
      <c r="C40" s="158"/>
      <c r="D40" s="16"/>
      <c r="E40" s="184" t="s">
        <v>28</v>
      </c>
      <c r="F40" s="184"/>
      <c r="G40" s="184"/>
      <c r="H40" s="184"/>
      <c r="I40" s="184"/>
      <c r="J40" s="184"/>
      <c r="K40" s="184"/>
      <c r="L40" s="184"/>
      <c r="M40" s="184"/>
      <c r="N40" s="184"/>
      <c r="O40" s="184"/>
      <c r="P40" s="184"/>
      <c r="Q40" s="71"/>
      <c r="R40" s="102"/>
      <c r="S40" s="126" t="s">
        <v>96</v>
      </c>
      <c r="T40" s="15"/>
      <c r="U40" s="92" t="str">
        <f>IF(V40=1,"完了","未回答")</f>
        <v>未回答</v>
      </c>
      <c r="V40" s="93">
        <f>COUNTIF(Q40:R40,"○")</f>
        <v>0</v>
      </c>
      <c r="W40" s="87"/>
      <c r="X40" s="100"/>
      <c r="Y40" s="100"/>
      <c r="Z40" s="100"/>
      <c r="AA40" s="100"/>
      <c r="AB40" s="100" t="b">
        <f>IF($Q40=$Y$1,1,IF($R40=$Y$1,2))</f>
        <v>0</v>
      </c>
      <c r="AC40" s="88" t="str">
        <f t="shared" si="3"/>
        <v>要チェック</v>
      </c>
      <c r="AD40" s="269"/>
    </row>
    <row r="41" spans="1:30" ht="22.5" customHeight="1">
      <c r="A41" s="269"/>
      <c r="C41" s="158"/>
      <c r="D41" s="16"/>
      <c r="E41" s="184" t="s">
        <v>29</v>
      </c>
      <c r="F41" s="184"/>
      <c r="G41" s="184"/>
      <c r="H41" s="184"/>
      <c r="I41" s="184"/>
      <c r="J41" s="184"/>
      <c r="K41" s="184"/>
      <c r="L41" s="184"/>
      <c r="M41" s="184"/>
      <c r="N41" s="184"/>
      <c r="O41" s="184"/>
      <c r="P41" s="184"/>
      <c r="Q41" s="71"/>
      <c r="R41" s="102"/>
      <c r="S41" s="126" t="s">
        <v>97</v>
      </c>
      <c r="T41" s="15"/>
      <c r="U41" s="92" t="str">
        <f>IF(V41=1,"完了","未回答")</f>
        <v>未回答</v>
      </c>
      <c r="V41" s="93">
        <f>COUNTIF(Q41:R41,"○")</f>
        <v>0</v>
      </c>
      <c r="W41" s="87"/>
      <c r="X41" s="100"/>
      <c r="Y41" s="100"/>
      <c r="Z41" s="100"/>
      <c r="AA41" s="100"/>
      <c r="AB41" s="100" t="b">
        <f>IF($Q41=$Y$1,1,IF($R41=$Y$1,2))</f>
        <v>0</v>
      </c>
      <c r="AC41" s="88" t="str">
        <f t="shared" si="3"/>
        <v>要チェック</v>
      </c>
      <c r="AD41" s="269"/>
    </row>
    <row r="42" spans="1:30" ht="22.5" customHeight="1" thickBot="1">
      <c r="A42" s="269"/>
      <c r="C42" s="158"/>
      <c r="D42" s="105"/>
      <c r="E42" s="208" t="s">
        <v>30</v>
      </c>
      <c r="F42" s="208"/>
      <c r="G42" s="208"/>
      <c r="H42" s="208"/>
      <c r="I42" s="208"/>
      <c r="J42" s="208"/>
      <c r="K42" s="208"/>
      <c r="L42" s="208"/>
      <c r="M42" s="208"/>
      <c r="N42" s="208"/>
      <c r="O42" s="208"/>
      <c r="P42" s="208"/>
      <c r="Q42" s="102"/>
      <c r="R42" s="102"/>
      <c r="S42" s="127" t="s">
        <v>98</v>
      </c>
      <c r="T42" s="15"/>
      <c r="U42" s="92" t="str">
        <f>IF(V42=1,"完了","未回答")</f>
        <v>未回答</v>
      </c>
      <c r="V42" s="93">
        <f>COUNTIF(Q42:R42,"○")</f>
        <v>0</v>
      </c>
      <c r="W42" s="87"/>
      <c r="X42" s="100"/>
      <c r="Y42" s="100"/>
      <c r="Z42" s="100"/>
      <c r="AA42" s="100"/>
      <c r="AB42" s="100" t="b">
        <f>IF($Q42=$Y$1,1,IF($R42=$Y$1,2))</f>
        <v>0</v>
      </c>
      <c r="AC42" s="88" t="str">
        <f t="shared" si="3"/>
        <v>要チェック</v>
      </c>
      <c r="AD42" s="269"/>
    </row>
    <row r="43" spans="1:30" ht="27" customHeight="1" thickBot="1">
      <c r="A43" s="269"/>
      <c r="C43" s="158"/>
      <c r="D43" s="103">
        <v>-7</v>
      </c>
      <c r="E43" s="206" t="s">
        <v>31</v>
      </c>
      <c r="F43" s="206"/>
      <c r="G43" s="206"/>
      <c r="H43" s="206"/>
      <c r="I43" s="206"/>
      <c r="J43" s="206"/>
      <c r="K43" s="206"/>
      <c r="L43" s="206"/>
      <c r="M43" s="167" t="str">
        <f>IF(Q43=$Y$1,"⇒(8)へ進んでください","")</f>
        <v/>
      </c>
      <c r="N43" s="167"/>
      <c r="O43" s="167"/>
      <c r="P43" s="167"/>
      <c r="Q43" s="68"/>
      <c r="R43" s="68"/>
      <c r="S43" s="124" t="s">
        <v>108</v>
      </c>
      <c r="T43" s="15"/>
      <c r="U43" s="92" t="str">
        <f>IF(V43=0,"未回答",IF(V43&gt;1,"複数回答不可","完了"))</f>
        <v>未回答</v>
      </c>
      <c r="V43" s="93">
        <f>COUNTIF(Q43:R43,"○")</f>
        <v>0</v>
      </c>
      <c r="W43" s="87"/>
      <c r="X43" s="100"/>
      <c r="Y43" s="100"/>
      <c r="Z43" s="100"/>
      <c r="AA43" s="100"/>
      <c r="AB43" s="100" t="b">
        <f>IF($Q43=$Y$1,1,IF($R43=$Y$1,2))</f>
        <v>0</v>
      </c>
      <c r="AC43" s="88" t="str">
        <f t="shared" si="3"/>
        <v>要チェック</v>
      </c>
      <c r="AD43" s="269"/>
    </row>
    <row r="44" spans="1:30" ht="17.25">
      <c r="A44" s="269"/>
      <c r="C44" s="158"/>
      <c r="D44" s="106"/>
      <c r="E44" s="181" t="str">
        <f>IF(R43=$Y$1,"前払金が発生する場合は以下に回答してください","")</f>
        <v/>
      </c>
      <c r="F44" s="182"/>
      <c r="G44" s="182"/>
      <c r="H44" s="182"/>
      <c r="I44" s="182"/>
      <c r="J44" s="182"/>
      <c r="K44" s="182"/>
      <c r="L44" s="182"/>
      <c r="M44" s="182"/>
      <c r="N44" s="182"/>
      <c r="O44" s="182"/>
      <c r="P44" s="183"/>
      <c r="Q44" s="55"/>
      <c r="R44" s="55"/>
      <c r="S44" s="128"/>
      <c r="T44" s="17"/>
      <c r="U44" s="92"/>
      <c r="V44" s="93"/>
      <c r="W44" s="87"/>
      <c r="X44" s="100"/>
      <c r="Y44" s="100"/>
      <c r="Z44" s="100"/>
      <c r="AA44" s="100"/>
      <c r="AB44" s="100"/>
      <c r="AC44" s="88"/>
      <c r="AD44" s="269"/>
    </row>
    <row r="45" spans="1:30" ht="22.5" customHeight="1">
      <c r="A45" s="269"/>
      <c r="C45" s="158"/>
      <c r="D45" s="105"/>
      <c r="E45" s="200" t="s">
        <v>65</v>
      </c>
      <c r="F45" s="200"/>
      <c r="G45" s="200"/>
      <c r="H45" s="200"/>
      <c r="I45" s="200"/>
      <c r="J45" s="200"/>
      <c r="K45" s="200"/>
      <c r="L45" s="200"/>
      <c r="M45" s="200"/>
      <c r="N45" s="200"/>
      <c r="O45" s="200"/>
      <c r="P45" s="200"/>
      <c r="Q45" s="71"/>
      <c r="R45" s="69"/>
      <c r="S45" s="126" t="s">
        <v>99</v>
      </c>
      <c r="T45" s="15"/>
      <c r="U45" s="92" t="str">
        <f>IF($R$43=$X$1,"複数回答不可",IF(V45=1,"完了","未回答"))</f>
        <v>複数回答不可</v>
      </c>
      <c r="V45" s="93">
        <f>COUNTIF(Q45:R45,"○")</f>
        <v>0</v>
      </c>
      <c r="W45" s="87"/>
      <c r="X45" s="100"/>
      <c r="Y45" s="100"/>
      <c r="Z45" s="100"/>
      <c r="AA45" s="100"/>
      <c r="AB45" s="100" t="b">
        <f>IF($Q45=$Y$1,1,IF($R45=$Y$1,2))</f>
        <v>0</v>
      </c>
      <c r="AC45" s="88" t="str">
        <f t="shared" si="3"/>
        <v>要チェック</v>
      </c>
      <c r="AD45" s="269"/>
    </row>
    <row r="46" spans="1:30" ht="22.5" customHeight="1">
      <c r="A46" s="269"/>
      <c r="C46" s="158"/>
      <c r="D46" s="105"/>
      <c r="E46" s="184" t="s">
        <v>32</v>
      </c>
      <c r="F46" s="184"/>
      <c r="G46" s="184"/>
      <c r="H46" s="184"/>
      <c r="I46" s="184"/>
      <c r="J46" s="184"/>
      <c r="K46" s="184"/>
      <c r="L46" s="184"/>
      <c r="M46" s="184"/>
      <c r="N46" s="184"/>
      <c r="O46" s="184"/>
      <c r="P46" s="184"/>
      <c r="Q46" s="71"/>
      <c r="R46" s="102"/>
      <c r="S46" s="126" t="s">
        <v>109</v>
      </c>
      <c r="T46" s="15"/>
      <c r="U46" s="92" t="str">
        <f>IF($R$43=$X$1,"複数回答不可",IF(V46=1,"完了","未回答"))</f>
        <v>複数回答不可</v>
      </c>
      <c r="V46" s="93">
        <f>COUNTIF(Q46:R46,"○")</f>
        <v>0</v>
      </c>
      <c r="W46" s="87"/>
      <c r="X46" s="100"/>
      <c r="Y46" s="100"/>
      <c r="Z46" s="100"/>
      <c r="AA46" s="100"/>
      <c r="AB46" s="100" t="b">
        <f>IF($Q46=$Y$1,1,IF($R46=$Y$1,2))</f>
        <v>0</v>
      </c>
      <c r="AC46" s="88" t="str">
        <f t="shared" si="3"/>
        <v>要チェック</v>
      </c>
      <c r="AD46" s="269"/>
    </row>
    <row r="47" spans="1:30" ht="22.5" customHeight="1" thickBot="1">
      <c r="A47" s="269"/>
      <c r="C47" s="159"/>
      <c r="D47" s="107"/>
      <c r="E47" s="222" t="s">
        <v>33</v>
      </c>
      <c r="F47" s="222"/>
      <c r="G47" s="222"/>
      <c r="H47" s="222"/>
      <c r="I47" s="222"/>
      <c r="J47" s="222"/>
      <c r="K47" s="222"/>
      <c r="L47" s="222"/>
      <c r="M47" s="222"/>
      <c r="N47" s="222"/>
      <c r="O47" s="222"/>
      <c r="P47" s="222"/>
      <c r="Q47" s="72"/>
      <c r="R47" s="72"/>
      <c r="S47" s="129" t="s">
        <v>109</v>
      </c>
      <c r="T47" s="15"/>
      <c r="U47" s="92" t="str">
        <f>IF($R$43=$X$1,"複数回答不可",IF(V47=1,"完了","未回答"))</f>
        <v>複数回答不可</v>
      </c>
      <c r="V47" s="93">
        <f>COUNTIF(Q47:R47,"○")</f>
        <v>0</v>
      </c>
      <c r="W47" s="87"/>
      <c r="X47" s="100"/>
      <c r="Y47" s="100"/>
      <c r="Z47" s="100"/>
      <c r="AA47" s="100"/>
      <c r="AB47" s="100" t="b">
        <f>IF($Q47=$Y$1,1,IF($R47=$Y$1,2))</f>
        <v>0</v>
      </c>
      <c r="AC47" s="88" t="str">
        <f t="shared" si="3"/>
        <v>要チェック</v>
      </c>
      <c r="AD47" s="269"/>
    </row>
    <row r="48" spans="1:30" ht="20.25" customHeight="1">
      <c r="A48" s="269"/>
      <c r="C48" s="223" t="s">
        <v>34</v>
      </c>
      <c r="D48" s="113">
        <v>-8</v>
      </c>
      <c r="E48" s="194" t="s">
        <v>35</v>
      </c>
      <c r="F48" s="194"/>
      <c r="G48" s="194"/>
      <c r="H48" s="194"/>
      <c r="I48" s="194"/>
      <c r="J48" s="194"/>
      <c r="K48" s="194"/>
      <c r="L48" s="194"/>
      <c r="M48" s="194"/>
      <c r="N48" s="194"/>
      <c r="O48" s="194"/>
      <c r="P48" s="225"/>
      <c r="Q48" s="226"/>
      <c r="R48" s="226"/>
      <c r="S48" s="228" t="s">
        <v>110</v>
      </c>
      <c r="T48" s="22"/>
      <c r="U48" s="92" t="str">
        <f>IF(V48=0,"未回答",IF(V48&gt;1,"複数回答不可","完了"))</f>
        <v>未回答</v>
      </c>
      <c r="V48" s="93">
        <f>COUNTIF(Q48:R48,"○")</f>
        <v>0</v>
      </c>
      <c r="W48" s="87"/>
      <c r="X48" s="100"/>
      <c r="Y48" s="100"/>
      <c r="Z48" s="100"/>
      <c r="AA48" s="100"/>
      <c r="AB48" s="100" t="b">
        <f>IF($Q48=$Y$1,1,IF($R48=$Y$1,2))</f>
        <v>0</v>
      </c>
      <c r="AC48" s="88" t="str">
        <f t="shared" si="3"/>
        <v>要チェック</v>
      </c>
      <c r="AD48" s="269"/>
    </row>
    <row r="49" spans="1:30" ht="14.25" customHeight="1" thickBot="1">
      <c r="A49" s="269"/>
      <c r="C49" s="224"/>
      <c r="D49" s="109"/>
      <c r="E49" s="230" t="s">
        <v>60</v>
      </c>
      <c r="F49" s="230"/>
      <c r="G49" s="230"/>
      <c r="H49" s="230"/>
      <c r="I49" s="230"/>
      <c r="J49" s="230"/>
      <c r="K49" s="230"/>
      <c r="L49" s="230"/>
      <c r="M49" s="230"/>
      <c r="N49" s="230"/>
      <c r="O49" s="230"/>
      <c r="P49" s="231"/>
      <c r="Q49" s="227"/>
      <c r="R49" s="227"/>
      <c r="S49" s="229"/>
      <c r="T49" s="15"/>
      <c r="U49" s="92"/>
      <c r="V49" s="93"/>
      <c r="W49" s="87"/>
      <c r="X49" s="100"/>
      <c r="Y49" s="100"/>
      <c r="Z49" s="100"/>
      <c r="AA49" s="100"/>
      <c r="AB49" s="100"/>
      <c r="AC49" s="88"/>
      <c r="AD49" s="269"/>
    </row>
    <row r="50" spans="1:30" ht="27" customHeight="1" thickBot="1">
      <c r="A50" s="269"/>
      <c r="C50" s="223" t="s">
        <v>36</v>
      </c>
      <c r="D50" s="110">
        <v>-9</v>
      </c>
      <c r="E50" s="160" t="s">
        <v>93</v>
      </c>
      <c r="F50" s="160"/>
      <c r="G50" s="160"/>
      <c r="H50" s="160"/>
      <c r="I50" s="160"/>
      <c r="J50" s="160"/>
      <c r="K50" s="160"/>
      <c r="L50" s="160"/>
      <c r="M50" s="160"/>
      <c r="N50" s="160"/>
      <c r="O50" s="160"/>
      <c r="P50" s="233"/>
      <c r="Q50" s="68"/>
      <c r="R50" s="68"/>
      <c r="S50" s="130" t="s">
        <v>111</v>
      </c>
      <c r="T50" s="22"/>
      <c r="U50" s="92" t="str">
        <f t="shared" ref="U50:U61" si="4">IF(V50=0,"未回答",IF(V50&gt;1,"複数回答不可","完了"))</f>
        <v>未回答</v>
      </c>
      <c r="V50" s="93">
        <f>COUNTIF(Q50:R50,"○")</f>
        <v>0</v>
      </c>
      <c r="W50" s="101"/>
      <c r="X50" s="100"/>
      <c r="Y50" s="100"/>
      <c r="Z50" s="100"/>
      <c r="AA50" s="100"/>
      <c r="AB50" s="100" t="b">
        <f>IF($Q50=$Y$1,1,IF($R50=$Y$1,2))</f>
        <v>0</v>
      </c>
      <c r="AC50" s="88" t="str">
        <f t="shared" si="3"/>
        <v>要チェック</v>
      </c>
      <c r="AD50" s="269"/>
    </row>
    <row r="51" spans="1:30" ht="23.25" customHeight="1">
      <c r="A51" s="269"/>
      <c r="C51" s="232"/>
      <c r="D51" s="113">
        <v>-10</v>
      </c>
      <c r="E51" s="234" t="s">
        <v>59</v>
      </c>
      <c r="F51" s="234"/>
      <c r="G51" s="234"/>
      <c r="H51" s="234"/>
      <c r="I51" s="234"/>
      <c r="J51" s="234"/>
      <c r="K51" s="234"/>
      <c r="L51" s="234"/>
      <c r="M51" s="234"/>
      <c r="N51" s="234"/>
      <c r="O51" s="234"/>
      <c r="P51" s="235"/>
      <c r="Q51" s="226"/>
      <c r="R51" s="226"/>
      <c r="S51" s="228" t="s">
        <v>111</v>
      </c>
      <c r="T51" s="22"/>
      <c r="U51" s="92" t="str">
        <f t="shared" si="4"/>
        <v>未回答</v>
      </c>
      <c r="V51" s="93">
        <f>COUNTIF(Q51:R51,"○")</f>
        <v>0</v>
      </c>
      <c r="W51" s="87"/>
      <c r="X51" s="100"/>
      <c r="Y51" s="100"/>
      <c r="Z51" s="100"/>
      <c r="AA51" s="100"/>
      <c r="AB51" s="100" t="b">
        <f>IF($Q51=$Y$1,1,IF($R51=$Y$1,2))</f>
        <v>0</v>
      </c>
      <c r="AC51" s="88" t="str">
        <f t="shared" si="3"/>
        <v>要チェック</v>
      </c>
      <c r="AD51" s="269"/>
    </row>
    <row r="52" spans="1:30" ht="13.5" customHeight="1" thickBot="1">
      <c r="A52" s="269"/>
      <c r="C52" s="232"/>
      <c r="D52" s="114"/>
      <c r="E52" s="221"/>
      <c r="F52" s="221"/>
      <c r="G52" s="221"/>
      <c r="H52" s="221"/>
      <c r="I52" s="221"/>
      <c r="J52" s="221"/>
      <c r="K52" s="221"/>
      <c r="L52" s="221"/>
      <c r="M52" s="221"/>
      <c r="N52" s="221"/>
      <c r="O52" s="221"/>
      <c r="P52" s="236"/>
      <c r="Q52" s="227"/>
      <c r="R52" s="227"/>
      <c r="S52" s="229"/>
      <c r="T52" s="22"/>
      <c r="U52" s="92"/>
      <c r="V52" s="93"/>
      <c r="W52" s="87"/>
      <c r="X52" s="100"/>
      <c r="Y52" s="100"/>
      <c r="Z52" s="100"/>
      <c r="AA52" s="100"/>
      <c r="AB52" s="100"/>
      <c r="AC52" s="88"/>
      <c r="AD52" s="269"/>
    </row>
    <row r="53" spans="1:30" ht="33.75" customHeight="1" thickBot="1">
      <c r="A53" s="269"/>
      <c r="C53" s="224"/>
      <c r="D53" s="114">
        <v>-11</v>
      </c>
      <c r="E53" s="237" t="s">
        <v>75</v>
      </c>
      <c r="F53" s="206"/>
      <c r="G53" s="206"/>
      <c r="H53" s="206"/>
      <c r="I53" s="206"/>
      <c r="J53" s="206"/>
      <c r="K53" s="206"/>
      <c r="L53" s="206"/>
      <c r="M53" s="206"/>
      <c r="N53" s="206"/>
      <c r="O53" s="206"/>
      <c r="P53" s="238"/>
      <c r="Q53" s="68"/>
      <c r="R53" s="68"/>
      <c r="S53" s="130" t="s">
        <v>112</v>
      </c>
      <c r="T53" s="22"/>
      <c r="U53" s="92" t="str">
        <f>IF(V53=0,"未回答",IF(V53&gt;1,"複数回答不可","完了"))</f>
        <v>未回答</v>
      </c>
      <c r="V53" s="93">
        <f>COUNTIF(Q53:R53,"○")</f>
        <v>0</v>
      </c>
      <c r="W53" s="87"/>
      <c r="X53" s="100"/>
      <c r="Y53" s="100"/>
      <c r="Z53" s="100"/>
      <c r="AA53" s="100"/>
      <c r="AB53" s="100" t="b">
        <f>IF($Q53=$Y$1,1,IF($R53=$Y$1,2))</f>
        <v>0</v>
      </c>
      <c r="AC53" s="88" t="str">
        <f t="shared" si="3"/>
        <v>要チェック</v>
      </c>
      <c r="AD53" s="269"/>
    </row>
    <row r="54" spans="1:30" ht="27" customHeight="1" thickBot="1">
      <c r="A54" s="269"/>
      <c r="C54" s="239" t="s">
        <v>37</v>
      </c>
      <c r="D54" s="112">
        <v>-12</v>
      </c>
      <c r="E54" s="160" t="s">
        <v>38</v>
      </c>
      <c r="F54" s="160"/>
      <c r="G54" s="160"/>
      <c r="H54" s="160"/>
      <c r="I54" s="160"/>
      <c r="J54" s="160"/>
      <c r="K54" s="160"/>
      <c r="L54" s="160"/>
      <c r="M54" s="160"/>
      <c r="N54" s="160"/>
      <c r="O54" s="160"/>
      <c r="P54" s="233"/>
      <c r="Q54" s="68"/>
      <c r="R54" s="68"/>
      <c r="S54" s="130" t="s">
        <v>113</v>
      </c>
      <c r="T54" s="22"/>
      <c r="U54" s="92" t="str">
        <f>IF(V54=0,"未回答",IF(V54&gt;1,"複数回答不可","完了"))</f>
        <v>未回答</v>
      </c>
      <c r="V54" s="93">
        <f>COUNTIF(Q54:R54,"○")</f>
        <v>0</v>
      </c>
      <c r="W54" s="87"/>
      <c r="X54" s="100"/>
      <c r="Y54" s="100"/>
      <c r="Z54" s="100"/>
      <c r="AA54" s="100"/>
      <c r="AB54" s="100" t="b">
        <f>IF($Q54=$Y$1,1,IF($R54=$Y$1,2))</f>
        <v>0</v>
      </c>
      <c r="AC54" s="88" t="str">
        <f t="shared" si="3"/>
        <v>要チェック</v>
      </c>
      <c r="AD54" s="269"/>
    </row>
    <row r="55" spans="1:30" ht="27" customHeight="1" thickBot="1">
      <c r="A55" s="269"/>
      <c r="C55" s="240"/>
      <c r="D55" s="112">
        <v>-13</v>
      </c>
      <c r="E55" s="160" t="s">
        <v>39</v>
      </c>
      <c r="F55" s="160"/>
      <c r="G55" s="160"/>
      <c r="H55" s="160"/>
      <c r="I55" s="160"/>
      <c r="J55" s="160"/>
      <c r="K55" s="160"/>
      <c r="L55" s="160"/>
      <c r="M55" s="160"/>
      <c r="N55" s="160"/>
      <c r="O55" s="160"/>
      <c r="P55" s="233"/>
      <c r="Q55" s="68"/>
      <c r="R55" s="68"/>
      <c r="S55" s="130" t="s">
        <v>113</v>
      </c>
      <c r="T55" s="22"/>
      <c r="U55" s="92" t="str">
        <f t="shared" si="4"/>
        <v>未回答</v>
      </c>
      <c r="V55" s="93">
        <f>COUNTIF(Q55:R55,"○")</f>
        <v>0</v>
      </c>
      <c r="W55" s="87"/>
      <c r="X55" s="100"/>
      <c r="Y55" s="100"/>
      <c r="Z55" s="100"/>
      <c r="AA55" s="100"/>
      <c r="AB55" s="100" t="b">
        <f>IF($Q55=$Y$1,1,IF($R55=$Y$1,2))</f>
        <v>0</v>
      </c>
      <c r="AC55" s="88" t="str">
        <f t="shared" si="3"/>
        <v>要チェック</v>
      </c>
      <c r="AD55" s="269"/>
    </row>
    <row r="56" spans="1:30" ht="27" customHeight="1" thickBot="1">
      <c r="A56" s="269"/>
      <c r="C56" s="240"/>
      <c r="D56" s="112">
        <v>-14</v>
      </c>
      <c r="E56" s="160" t="s">
        <v>40</v>
      </c>
      <c r="F56" s="160"/>
      <c r="G56" s="160"/>
      <c r="H56" s="160"/>
      <c r="I56" s="160"/>
      <c r="J56" s="160"/>
      <c r="K56" s="160"/>
      <c r="L56" s="160"/>
      <c r="M56" s="160"/>
      <c r="N56" s="160"/>
      <c r="O56" s="160"/>
      <c r="P56" s="233"/>
      <c r="Q56" s="68"/>
      <c r="R56" s="68"/>
      <c r="S56" s="130" t="s">
        <v>113</v>
      </c>
      <c r="T56" s="22"/>
      <c r="U56" s="92" t="str">
        <f t="shared" si="4"/>
        <v>未回答</v>
      </c>
      <c r="V56" s="93">
        <f>COUNTIF(Q56:R56,"○")</f>
        <v>0</v>
      </c>
      <c r="W56" s="87"/>
      <c r="X56" s="100"/>
      <c r="Y56" s="100"/>
      <c r="Z56" s="100"/>
      <c r="AA56" s="100"/>
      <c r="AB56" s="100" t="b">
        <f>IF($Q56=$Y$1,1,IF($R56=$Y$1,2))</f>
        <v>0</v>
      </c>
      <c r="AC56" s="88" t="str">
        <f t="shared" si="3"/>
        <v>要チェック</v>
      </c>
      <c r="AD56" s="269"/>
    </row>
    <row r="57" spans="1:30" ht="23.25" customHeight="1">
      <c r="A57" s="269"/>
      <c r="C57" s="240"/>
      <c r="D57" s="242">
        <v>-15</v>
      </c>
      <c r="E57" s="244" t="s">
        <v>41</v>
      </c>
      <c r="F57" s="244"/>
      <c r="G57" s="244"/>
      <c r="H57" s="244"/>
      <c r="I57" s="244"/>
      <c r="J57" s="244"/>
      <c r="K57" s="244"/>
      <c r="L57" s="244"/>
      <c r="M57" s="244"/>
      <c r="N57" s="244"/>
      <c r="O57" s="244"/>
      <c r="P57" s="245"/>
      <c r="Q57" s="226"/>
      <c r="R57" s="226"/>
      <c r="S57" s="228" t="s">
        <v>113</v>
      </c>
      <c r="T57" s="22"/>
      <c r="U57" s="92" t="str">
        <f t="shared" si="4"/>
        <v>未回答</v>
      </c>
      <c r="V57" s="93">
        <f>COUNTIF(Q57:R57,"○")</f>
        <v>0</v>
      </c>
      <c r="W57" s="87"/>
      <c r="X57" s="100"/>
      <c r="Y57" s="100"/>
      <c r="Z57" s="100"/>
      <c r="AA57" s="100"/>
      <c r="AB57" s="100" t="b">
        <f>IF($Q57=$Y$1,1,IF($R57=$Y$1,2))</f>
        <v>0</v>
      </c>
      <c r="AC57" s="88" t="str">
        <f t="shared" si="3"/>
        <v>要チェック</v>
      </c>
      <c r="AD57" s="269"/>
    </row>
    <row r="58" spans="1:30" ht="12.75" customHeight="1" thickBot="1">
      <c r="A58" s="269"/>
      <c r="C58" s="240"/>
      <c r="D58" s="243"/>
      <c r="E58" s="246"/>
      <c r="F58" s="246"/>
      <c r="G58" s="246"/>
      <c r="H58" s="246"/>
      <c r="I58" s="246"/>
      <c r="J58" s="246"/>
      <c r="K58" s="246"/>
      <c r="L58" s="246"/>
      <c r="M58" s="246"/>
      <c r="N58" s="246"/>
      <c r="O58" s="246"/>
      <c r="P58" s="247"/>
      <c r="Q58" s="227"/>
      <c r="R58" s="227"/>
      <c r="S58" s="229"/>
      <c r="T58" s="15"/>
      <c r="U58" s="92"/>
      <c r="V58" s="93"/>
      <c r="W58" s="87"/>
      <c r="X58" s="100"/>
      <c r="Y58" s="100"/>
      <c r="Z58" s="100"/>
      <c r="AA58" s="100"/>
      <c r="AB58" s="100"/>
      <c r="AC58" s="88"/>
      <c r="AD58" s="269"/>
    </row>
    <row r="59" spans="1:30" ht="27" customHeight="1" thickBot="1">
      <c r="A59" s="269"/>
      <c r="C59" s="240"/>
      <c r="D59" s="112">
        <v>-16</v>
      </c>
      <c r="E59" s="160" t="s">
        <v>42</v>
      </c>
      <c r="F59" s="160"/>
      <c r="G59" s="160"/>
      <c r="H59" s="160"/>
      <c r="I59" s="160"/>
      <c r="J59" s="160"/>
      <c r="K59" s="160"/>
      <c r="L59" s="160"/>
      <c r="M59" s="160"/>
      <c r="N59" s="160"/>
      <c r="O59" s="160"/>
      <c r="P59" s="233"/>
      <c r="Q59" s="68"/>
      <c r="R59" s="68"/>
      <c r="S59" s="130" t="s">
        <v>113</v>
      </c>
      <c r="T59" s="22"/>
      <c r="U59" s="92" t="str">
        <f t="shared" si="4"/>
        <v>未回答</v>
      </c>
      <c r="V59" s="93">
        <f>COUNTIF(Q59:R59,"○")</f>
        <v>0</v>
      </c>
      <c r="W59" s="87"/>
      <c r="X59" s="100"/>
      <c r="Y59" s="100"/>
      <c r="Z59" s="100"/>
      <c r="AA59" s="100"/>
      <c r="AB59" s="100" t="b">
        <f>IF($Q59=$Y$1,1,IF($R59=$Y$1,2))</f>
        <v>0</v>
      </c>
      <c r="AC59" s="88" t="str">
        <f t="shared" si="3"/>
        <v>要チェック</v>
      </c>
      <c r="AD59" s="269"/>
    </row>
    <row r="60" spans="1:30" ht="27" customHeight="1" thickBot="1">
      <c r="A60" s="269"/>
      <c r="C60" s="240"/>
      <c r="D60" s="112">
        <v>-17</v>
      </c>
      <c r="E60" s="160" t="s">
        <v>43</v>
      </c>
      <c r="F60" s="160"/>
      <c r="G60" s="160"/>
      <c r="H60" s="160"/>
      <c r="I60" s="160"/>
      <c r="J60" s="160"/>
      <c r="K60" s="160"/>
      <c r="L60" s="160"/>
      <c r="M60" s="160"/>
      <c r="N60" s="160"/>
      <c r="O60" s="160"/>
      <c r="P60" s="233"/>
      <c r="Q60" s="68"/>
      <c r="R60" s="68"/>
      <c r="S60" s="130" t="s">
        <v>113</v>
      </c>
      <c r="T60" s="22"/>
      <c r="U60" s="92" t="str">
        <f t="shared" si="4"/>
        <v>未回答</v>
      </c>
      <c r="V60" s="93">
        <f>COUNTIF(Q60:R60,"○")</f>
        <v>0</v>
      </c>
      <c r="W60" s="87"/>
      <c r="X60" s="100"/>
      <c r="Y60" s="100"/>
      <c r="Z60" s="100"/>
      <c r="AA60" s="100"/>
      <c r="AB60" s="100" t="b">
        <f>IF($Q60=$Y$1,1,IF($R60=$Y$1,2))</f>
        <v>0</v>
      </c>
      <c r="AC60" s="88" t="str">
        <f t="shared" si="3"/>
        <v>要チェック</v>
      </c>
      <c r="AD60" s="269"/>
    </row>
    <row r="61" spans="1:30" ht="35.25" customHeight="1" thickBot="1">
      <c r="A61" s="269"/>
      <c r="C61" s="240"/>
      <c r="D61" s="115">
        <v>-18</v>
      </c>
      <c r="E61" s="248" t="s">
        <v>76</v>
      </c>
      <c r="F61" s="248"/>
      <c r="G61" s="248"/>
      <c r="H61" s="248"/>
      <c r="I61" s="248"/>
      <c r="J61" s="248"/>
      <c r="K61" s="248"/>
      <c r="L61" s="248"/>
      <c r="M61" s="248"/>
      <c r="N61" s="248"/>
      <c r="O61" s="248"/>
      <c r="P61" s="249"/>
      <c r="Q61" s="68"/>
      <c r="R61" s="68"/>
      <c r="S61" s="130" t="s">
        <v>114</v>
      </c>
      <c r="T61" s="22"/>
      <c r="U61" s="92" t="str">
        <f t="shared" si="4"/>
        <v>未回答</v>
      </c>
      <c r="V61" s="93">
        <f>COUNTIF(Q61:R61,"○")</f>
        <v>0</v>
      </c>
      <c r="W61" s="87"/>
      <c r="X61" s="100"/>
      <c r="Y61" s="100"/>
      <c r="Z61" s="100"/>
      <c r="AA61" s="100"/>
      <c r="AB61" s="100" t="b">
        <f>IF($Q61=$Y$1,1,IF($R61=$Y$1,2))</f>
        <v>0</v>
      </c>
      <c r="AC61" s="88" t="str">
        <f t="shared" si="3"/>
        <v>要チェック</v>
      </c>
      <c r="AD61" s="269"/>
    </row>
    <row r="62" spans="1:30" ht="27" customHeight="1" thickBot="1">
      <c r="A62" s="269"/>
      <c r="C62" s="241"/>
      <c r="D62" s="115">
        <v>-19</v>
      </c>
      <c r="E62" s="163" t="s">
        <v>94</v>
      </c>
      <c r="F62" s="163"/>
      <c r="G62" s="163"/>
      <c r="H62" s="163"/>
      <c r="I62" s="163"/>
      <c r="J62" s="163"/>
      <c r="K62" s="163"/>
      <c r="L62" s="163"/>
      <c r="M62" s="163"/>
      <c r="N62" s="163"/>
      <c r="O62" s="163"/>
      <c r="P62" s="164"/>
      <c r="Q62" s="68"/>
      <c r="R62" s="68"/>
      <c r="S62" s="130" t="s">
        <v>113</v>
      </c>
      <c r="T62" s="22"/>
      <c r="U62" s="92" t="str">
        <f>IF(V62=0,"未回答",IF(V62&gt;1,"複数回答不可","完了"))</f>
        <v>未回答</v>
      </c>
      <c r="V62" s="93">
        <f>COUNTIF(Q62:R62,"○")</f>
        <v>0</v>
      </c>
      <c r="W62" s="87"/>
      <c r="X62" s="100"/>
      <c r="Y62" s="100"/>
      <c r="Z62" s="100"/>
      <c r="AA62" s="100"/>
      <c r="AB62" s="100" t="b">
        <f>IF($Q62=$Y$1,1,IF($R62=$Y$1,2))</f>
        <v>0</v>
      </c>
      <c r="AC62" s="88" t="str">
        <f t="shared" si="3"/>
        <v>要チェック</v>
      </c>
      <c r="AD62" s="269"/>
    </row>
    <row r="63" spans="1:30" ht="23.25" customHeight="1">
      <c r="A63" s="269"/>
      <c r="C63" s="252" t="s">
        <v>63</v>
      </c>
      <c r="D63" s="113">
        <v>-20</v>
      </c>
      <c r="E63" s="254" t="s">
        <v>44</v>
      </c>
      <c r="F63" s="254"/>
      <c r="G63" s="254"/>
      <c r="H63" s="254"/>
      <c r="I63" s="254"/>
      <c r="J63" s="254"/>
      <c r="K63" s="254"/>
      <c r="L63" s="254"/>
      <c r="M63" s="254"/>
      <c r="N63" s="254"/>
      <c r="O63" s="254"/>
      <c r="P63" s="255"/>
      <c r="Q63" s="226"/>
      <c r="R63" s="226"/>
      <c r="S63" s="228" t="s">
        <v>115</v>
      </c>
      <c r="T63" s="15"/>
      <c r="U63" s="92" t="str">
        <f>IF(V63=0,"未回答",IF(V63&gt;1,"複数回答不可","完了"))</f>
        <v>未回答</v>
      </c>
      <c r="V63" s="93">
        <f>COUNTIF(Q63:R63,"○")</f>
        <v>0</v>
      </c>
      <c r="W63" s="87"/>
      <c r="X63" s="100"/>
      <c r="Y63" s="100"/>
      <c r="Z63" s="100"/>
      <c r="AA63" s="100"/>
      <c r="AB63" s="100" t="b">
        <f>IF($Q63=$Y$1,1,IF($R63=$Y$1,2))</f>
        <v>0</v>
      </c>
      <c r="AC63" s="88" t="str">
        <f>IF(AB63=1,"有料該当",IF(AB63=2,"ＯＫ","要チェック"))</f>
        <v>要チェック</v>
      </c>
      <c r="AD63" s="269"/>
    </row>
    <row r="64" spans="1:30" ht="16.5" customHeight="1" thickBot="1">
      <c r="A64" s="269"/>
      <c r="C64" s="253"/>
      <c r="D64" s="114"/>
      <c r="E64" s="256" t="s">
        <v>45</v>
      </c>
      <c r="F64" s="256"/>
      <c r="G64" s="256"/>
      <c r="H64" s="256"/>
      <c r="I64" s="256"/>
      <c r="J64" s="256"/>
      <c r="K64" s="256"/>
      <c r="L64" s="256"/>
      <c r="M64" s="256"/>
      <c r="N64" s="256"/>
      <c r="O64" s="256"/>
      <c r="P64" s="257"/>
      <c r="Q64" s="227"/>
      <c r="R64" s="227"/>
      <c r="S64" s="229"/>
      <c r="T64" s="15"/>
      <c r="U64" s="92"/>
      <c r="V64" s="93"/>
      <c r="W64" s="87"/>
      <c r="X64" s="100"/>
      <c r="Y64" s="100"/>
      <c r="Z64" s="100"/>
      <c r="AA64" s="100"/>
      <c r="AB64" s="100"/>
      <c r="AC64" s="88"/>
      <c r="AD64" s="269"/>
    </row>
    <row r="65" spans="1:30" ht="4.5" customHeight="1">
      <c r="A65" s="269"/>
      <c r="C65" s="2"/>
      <c r="D65" s="76"/>
      <c r="E65" s="76"/>
      <c r="F65" s="76"/>
      <c r="G65" s="76"/>
      <c r="H65" s="76"/>
      <c r="I65" s="76"/>
      <c r="J65" s="76"/>
      <c r="K65" s="76"/>
      <c r="L65" s="76"/>
      <c r="M65" s="76"/>
      <c r="N65" s="250"/>
      <c r="O65" s="250"/>
      <c r="P65" s="250"/>
      <c r="Q65" s="250"/>
      <c r="R65" s="250"/>
      <c r="S65" s="250"/>
      <c r="T65" s="15"/>
      <c r="U65" s="92"/>
      <c r="V65" s="93"/>
      <c r="W65" s="87"/>
      <c r="X65" s="87"/>
      <c r="Y65" s="87"/>
      <c r="Z65" s="87"/>
      <c r="AA65" s="87"/>
      <c r="AB65" s="87"/>
      <c r="AC65" s="88"/>
      <c r="AD65" s="269"/>
    </row>
    <row r="66" spans="1:30" ht="13.5">
      <c r="A66" s="269"/>
      <c r="B66" s="269"/>
      <c r="C66" s="271"/>
      <c r="D66" s="272"/>
      <c r="E66" s="272"/>
      <c r="F66" s="272"/>
      <c r="G66" s="272"/>
      <c r="H66" s="272"/>
      <c r="I66" s="272"/>
      <c r="J66" s="272"/>
      <c r="K66" s="272"/>
      <c r="L66" s="272"/>
      <c r="M66" s="272"/>
      <c r="N66" s="273"/>
      <c r="O66" s="273"/>
      <c r="P66" s="273"/>
      <c r="Q66" s="273"/>
      <c r="R66" s="273"/>
      <c r="S66" s="273"/>
      <c r="T66" s="274"/>
      <c r="U66" s="275"/>
      <c r="V66" s="276">
        <f>SUM(V9:V65)</f>
        <v>0</v>
      </c>
      <c r="W66" s="269"/>
      <c r="X66" s="269"/>
      <c r="Y66" s="269"/>
      <c r="Z66" s="269"/>
      <c r="AA66" s="269"/>
      <c r="AB66" s="269"/>
      <c r="AC66" s="270"/>
      <c r="AD66" s="269"/>
    </row>
    <row r="67" spans="1:30" s="23" customFormat="1" ht="14.25">
      <c r="A67" s="268"/>
      <c r="B67" s="268"/>
      <c r="C67" s="271"/>
      <c r="D67" s="277"/>
      <c r="E67" s="268"/>
      <c r="F67" s="268"/>
      <c r="G67" s="268"/>
      <c r="H67" s="268"/>
      <c r="I67" s="278"/>
      <c r="J67" s="278"/>
      <c r="K67" s="278"/>
      <c r="L67" s="278"/>
      <c r="M67" s="278"/>
      <c r="N67" s="278"/>
      <c r="O67" s="278"/>
      <c r="P67" s="268"/>
      <c r="Q67" s="268"/>
      <c r="R67" s="279"/>
      <c r="S67" s="274"/>
      <c r="T67" s="274"/>
      <c r="U67" s="275"/>
      <c r="V67" s="276">
        <f>N1-V66</f>
        <v>0</v>
      </c>
      <c r="W67" s="268"/>
      <c r="X67" s="268"/>
      <c r="Y67" s="268"/>
      <c r="Z67" s="268"/>
      <c r="AA67" s="268"/>
      <c r="AB67" s="268"/>
      <c r="AC67" s="280"/>
      <c r="AD67" s="268"/>
    </row>
    <row r="68" spans="1:30" s="23" customFormat="1">
      <c r="B68" s="1"/>
      <c r="C68" s="25"/>
      <c r="D68" s="26"/>
      <c r="E68" s="27"/>
      <c r="F68" s="27"/>
      <c r="G68" s="27"/>
      <c r="H68" s="27"/>
      <c r="S68" s="28"/>
      <c r="T68" s="3"/>
      <c r="U68" s="46"/>
      <c r="V68" s="47"/>
      <c r="AC68" s="24"/>
    </row>
    <row r="69" spans="1:30" s="23" customFormat="1">
      <c r="B69" s="1"/>
      <c r="C69" s="25"/>
      <c r="D69" s="26"/>
      <c r="E69" s="27"/>
      <c r="F69" s="27"/>
      <c r="G69" s="27"/>
      <c r="H69" s="27"/>
      <c r="S69" s="28"/>
      <c r="T69" s="3"/>
      <c r="U69" s="46"/>
      <c r="V69" s="47"/>
      <c r="AC69" s="24"/>
    </row>
    <row r="70" spans="1:30" s="23" customFormat="1">
      <c r="B70" s="1"/>
      <c r="C70" s="25"/>
      <c r="D70" s="26"/>
      <c r="E70" s="27"/>
      <c r="F70" s="27"/>
      <c r="G70" s="27"/>
      <c r="H70" s="27"/>
      <c r="S70" s="28"/>
      <c r="T70" s="3"/>
      <c r="U70" s="46"/>
      <c r="V70" s="47"/>
      <c r="AC70" s="24"/>
    </row>
    <row r="71" spans="1:30" s="23" customFormat="1">
      <c r="B71" s="1"/>
      <c r="C71" s="25"/>
      <c r="D71" s="26"/>
      <c r="E71" s="27"/>
      <c r="F71" s="27"/>
      <c r="G71" s="27"/>
      <c r="H71" s="27"/>
      <c r="S71" s="28"/>
      <c r="T71" s="3"/>
      <c r="U71" s="46"/>
      <c r="V71" s="47"/>
      <c r="AC71" s="24"/>
    </row>
    <row r="72" spans="1:30" s="23" customFormat="1">
      <c r="B72" s="1"/>
      <c r="C72" s="25"/>
      <c r="D72" s="26"/>
      <c r="E72" s="27"/>
      <c r="F72" s="27"/>
      <c r="G72" s="27"/>
      <c r="H72" s="27"/>
      <c r="S72" s="28"/>
      <c r="T72" s="3"/>
      <c r="U72" s="46"/>
      <c r="V72" s="47"/>
      <c r="AC72" s="24"/>
    </row>
    <row r="73" spans="1:30" s="23" customFormat="1">
      <c r="B73" s="1"/>
      <c r="C73" s="25"/>
      <c r="D73" s="26"/>
      <c r="E73" s="27"/>
      <c r="F73" s="27"/>
      <c r="G73" s="27"/>
      <c r="H73" s="27"/>
      <c r="S73" s="28"/>
      <c r="T73" s="3"/>
      <c r="U73" s="46"/>
      <c r="V73" s="47"/>
      <c r="AC73" s="24"/>
    </row>
  </sheetData>
  <sheetProtection selectLockedCells="1"/>
  <protectedRanges>
    <protectedRange sqref="G4 I4 L4 E5:E7 N5:N6 P6 R6 M7 Q9:R11 Q13:R18 Q20:R25 Q28:R30 Q34:R37 Q39:R43 Q45:R64" name="範囲1"/>
  </protectedRanges>
  <mergeCells count="103">
    <mergeCell ref="N65:S65"/>
    <mergeCell ref="N66:S66"/>
    <mergeCell ref="C63:C64"/>
    <mergeCell ref="E63:P63"/>
    <mergeCell ref="Q63:Q64"/>
    <mergeCell ref="R63:R64"/>
    <mergeCell ref="S63:S64"/>
    <mergeCell ref="E64:P64"/>
    <mergeCell ref="C50:C53"/>
    <mergeCell ref="E50:P50"/>
    <mergeCell ref="E51:P52"/>
    <mergeCell ref="Q51:Q52"/>
    <mergeCell ref="R51:R52"/>
    <mergeCell ref="S51:S52"/>
    <mergeCell ref="E53:P53"/>
    <mergeCell ref="C54:C62"/>
    <mergeCell ref="E54:P54"/>
    <mergeCell ref="E55:P55"/>
    <mergeCell ref="E56:P56"/>
    <mergeCell ref="D57:D58"/>
    <mergeCell ref="E57:P58"/>
    <mergeCell ref="E62:P62"/>
    <mergeCell ref="Q57:Q58"/>
    <mergeCell ref="R57:R58"/>
    <mergeCell ref="S57:S58"/>
    <mergeCell ref="E59:P59"/>
    <mergeCell ref="E60:P60"/>
    <mergeCell ref="E61:P61"/>
    <mergeCell ref="E45:P45"/>
    <mergeCell ref="E46:P46"/>
    <mergeCell ref="E47:P47"/>
    <mergeCell ref="C48:C49"/>
    <mergeCell ref="E48:P48"/>
    <mergeCell ref="Q48:Q49"/>
    <mergeCell ref="R48:R49"/>
    <mergeCell ref="S48:S49"/>
    <mergeCell ref="E49:P49"/>
    <mergeCell ref="E29:P29"/>
    <mergeCell ref="E30:L30"/>
    <mergeCell ref="M30:P30"/>
    <mergeCell ref="E31:K31"/>
    <mergeCell ref="L31:P31"/>
    <mergeCell ref="R32:S32"/>
    <mergeCell ref="C33:C47"/>
    <mergeCell ref="E33:P33"/>
    <mergeCell ref="E34:P34"/>
    <mergeCell ref="E35:P35"/>
    <mergeCell ref="Q35:Q36"/>
    <mergeCell ref="R35:R36"/>
    <mergeCell ref="S35:S36"/>
    <mergeCell ref="E36:P36"/>
    <mergeCell ref="E37:P37"/>
    <mergeCell ref="E38:L38"/>
    <mergeCell ref="M38:P38"/>
    <mergeCell ref="E39:P39"/>
    <mergeCell ref="E40:P40"/>
    <mergeCell ref="E41:P41"/>
    <mergeCell ref="E42:P42"/>
    <mergeCell ref="E43:L43"/>
    <mergeCell ref="M43:P43"/>
    <mergeCell ref="E44:P44"/>
    <mergeCell ref="E23:P23"/>
    <mergeCell ref="E24:P24"/>
    <mergeCell ref="E25:L25"/>
    <mergeCell ref="M25:P25"/>
    <mergeCell ref="E26:I26"/>
    <mergeCell ref="K26:L26"/>
    <mergeCell ref="M26:P26"/>
    <mergeCell ref="E27:P27"/>
    <mergeCell ref="E28:P28"/>
    <mergeCell ref="C6:D6"/>
    <mergeCell ref="E6:K6"/>
    <mergeCell ref="C7:D7"/>
    <mergeCell ref="E7:K7"/>
    <mergeCell ref="M7:S7"/>
    <mergeCell ref="D8:P8"/>
    <mergeCell ref="C9:C31"/>
    <mergeCell ref="E9:P9"/>
    <mergeCell ref="E10:P10"/>
    <mergeCell ref="E11:L11"/>
    <mergeCell ref="M11:P11"/>
    <mergeCell ref="E12:P12"/>
    <mergeCell ref="E13:L13"/>
    <mergeCell ref="M13:P13"/>
    <mergeCell ref="E14:P14"/>
    <mergeCell ref="E15:P15"/>
    <mergeCell ref="E16:P16"/>
    <mergeCell ref="E17:P17"/>
    <mergeCell ref="E18:L18"/>
    <mergeCell ref="M18:P18"/>
    <mergeCell ref="E19:P19"/>
    <mergeCell ref="E20:P20"/>
    <mergeCell ref="E21:P21"/>
    <mergeCell ref="E22:P22"/>
    <mergeCell ref="P1:Q1"/>
    <mergeCell ref="C3:F3"/>
    <mergeCell ref="G3:K3"/>
    <mergeCell ref="R3:S3"/>
    <mergeCell ref="C4:D4"/>
    <mergeCell ref="L4:S4"/>
    <mergeCell ref="C5:D5"/>
    <mergeCell ref="E5:K5"/>
    <mergeCell ref="N5:S5"/>
  </mergeCells>
  <phoneticPr fontId="2"/>
  <conditionalFormatting sqref="Q59:R63 Q53:R57 Q50:R51 Q37:R48 Q9:Q35 R9:R31 R33:R35">
    <cfRule type="cellIs" dxfId="13" priority="7" stopIfTrue="1" operator="equal">
      <formula>"☑"</formula>
    </cfRule>
  </conditionalFormatting>
  <conditionalFormatting sqref="U1:U3 U5:U64211">
    <cfRule type="cellIs" dxfId="12" priority="6" stopIfTrue="1" operator="equal">
      <formula>"未回答"</formula>
    </cfRule>
  </conditionalFormatting>
  <conditionalFormatting sqref="X9:AB25 V3 V5:V64211 X27:AB64">
    <cfRule type="cellIs" dxfId="11" priority="5" stopIfTrue="1" operator="greaterThan">
      <formula>1</formula>
    </cfRule>
  </conditionalFormatting>
  <conditionalFormatting sqref="I1:J2">
    <cfRule type="cellIs" dxfId="10" priority="4" stopIfTrue="1" operator="greaterThan">
      <formula>0</formula>
    </cfRule>
  </conditionalFormatting>
  <conditionalFormatting sqref="E5:K7">
    <cfRule type="cellIs" dxfId="9" priority="3" stopIfTrue="1" operator="equal">
      <formula>0</formula>
    </cfRule>
  </conditionalFormatting>
  <conditionalFormatting sqref="E4:J4 M7:S7 N6 P6 R6 N5:S5 L4:S4">
    <cfRule type="cellIs" dxfId="8" priority="2" stopIfTrue="1" operator="equal">
      <formula>0</formula>
    </cfRule>
  </conditionalFormatting>
  <conditionalFormatting sqref="P1:P2">
    <cfRule type="cellIs" dxfId="7" priority="1" stopIfTrue="1" operator="equal">
      <formula>"重複回答あり"</formula>
    </cfRule>
  </conditionalFormatting>
  <dataValidations count="2">
    <dataValidation type="list" allowBlank="1" showInputMessage="1" showErrorMessage="1" sqref="Q39:R48 R9:R31 Q9:Q32 Q53:R57 Q50:R51 Q37:R37 Q34:R35 Q59:R63">
      <formula1>$X$1:$Y$1</formula1>
    </dataValidation>
    <dataValidation type="list" allowBlank="1" showInputMessage="1" showErrorMessage="1" sqref="Q64219:R64277">
      <formula1>"□,☑"</formula1>
    </dataValidation>
  </dataValidations>
  <printOptions horizontalCentered="1"/>
  <pageMargins left="0.31496062992125984" right="0.11811023622047245" top="0.74803149606299213" bottom="0.74803149606299213" header="0.31496062992125984" footer="0.31496062992125984"/>
  <pageSetup paperSize="9" orientation="portrait" r:id="rId1"/>
  <rowBreaks count="1" manualBreakCount="1">
    <brk id="31"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topLeftCell="A2" zoomScaleSheetLayoutView="100" workbookViewId="0">
      <selection activeCell="AF9" sqref="AF9"/>
    </sheetView>
  </sheetViews>
  <sheetFormatPr defaultRowHeight="12"/>
  <cols>
    <col min="1" max="1" width="9" style="6"/>
    <col min="2" max="2" width="0.5" style="5" customWidth="1"/>
    <col min="3" max="3" width="6.5" style="29" customWidth="1"/>
    <col min="4" max="4" width="3.5" style="30" customWidth="1"/>
    <col min="5" max="5" width="5.5" style="31" customWidth="1"/>
    <col min="6" max="6" width="3" style="31" bestFit="1" customWidth="1"/>
    <col min="7" max="7" width="3.25" style="31" bestFit="1" customWidth="1"/>
    <col min="8" max="8" width="3.25" style="31" customWidth="1"/>
    <col min="9" max="9" width="4.125" style="6" bestFit="1" customWidth="1"/>
    <col min="10" max="10" width="3" style="6" bestFit="1" customWidth="1"/>
    <col min="11" max="11" width="10.5" style="6" customWidth="1"/>
    <col min="12" max="12" width="12.5" style="6" customWidth="1"/>
    <col min="13" max="13" width="10.375" style="6" customWidth="1"/>
    <col min="14" max="14" width="5.875" style="6" customWidth="1"/>
    <col min="15" max="15" width="4.5" style="6" customWidth="1"/>
    <col min="16" max="16" width="5.875" style="6" customWidth="1"/>
    <col min="17" max="17" width="4.875" style="6" customWidth="1"/>
    <col min="18" max="18" width="4.875" style="32" bestFit="1" customWidth="1"/>
    <col min="19" max="19" width="8" style="33" customWidth="1"/>
    <col min="20" max="20" width="0.5" style="34" customWidth="1"/>
    <col min="21" max="21" width="0" style="46" hidden="1" customWidth="1"/>
    <col min="22" max="22" width="0" style="74" hidden="1" customWidth="1"/>
    <col min="23" max="23" width="2.75" style="6" hidden="1" customWidth="1"/>
    <col min="24" max="24" width="2.625" style="6" hidden="1" customWidth="1"/>
    <col min="25" max="25" width="0" style="6" hidden="1" customWidth="1"/>
    <col min="26" max="27" width="2" style="6" hidden="1" customWidth="1"/>
    <col min="28" max="28" width="0" style="6" hidden="1" customWidth="1"/>
    <col min="29" max="29" width="0" style="7" hidden="1" customWidth="1"/>
    <col min="30" max="16384" width="9" style="6"/>
  </cols>
  <sheetData>
    <row r="1" spans="1:30" s="75" customFormat="1" ht="15" hidden="1" thickBot="1">
      <c r="A1" s="77"/>
      <c r="B1" s="77"/>
      <c r="C1" s="78" t="s">
        <v>0</v>
      </c>
      <c r="D1" s="79">
        <f>COUNTIF($AC$8:$AC$64,$C1)</f>
        <v>22</v>
      </c>
      <c r="E1" s="80" t="s">
        <v>1</v>
      </c>
      <c r="F1" s="78"/>
      <c r="G1" s="78"/>
      <c r="H1" s="78"/>
      <c r="I1" s="81">
        <f>SUMIF($AC$8:$AC$64,$E1,$V$8:$V$64)</f>
        <v>5</v>
      </c>
      <c r="J1" s="81"/>
      <c r="K1" s="78" t="s">
        <v>2</v>
      </c>
      <c r="L1" s="81">
        <f>COUNTIF($AC$8:$AC$64,$K1)</f>
        <v>1</v>
      </c>
      <c r="M1" s="78" t="s">
        <v>3</v>
      </c>
      <c r="N1" s="82">
        <f>I1+D1+L1</f>
        <v>28</v>
      </c>
      <c r="O1" s="82"/>
      <c r="P1" s="131" t="str">
        <f>IF(V66-N1=0,"重複回答なし","重複回答あり")</f>
        <v>重複回答なし</v>
      </c>
      <c r="Q1" s="131"/>
      <c r="R1" s="77"/>
      <c r="S1" s="77"/>
      <c r="T1" s="83"/>
      <c r="U1" s="83" t="s">
        <v>4</v>
      </c>
      <c r="V1" s="81">
        <f>COUNTIF(U9:U64,U1)</f>
        <v>0</v>
      </c>
      <c r="W1" s="77"/>
      <c r="X1" s="84"/>
      <c r="Y1" s="85" t="s">
        <v>66</v>
      </c>
      <c r="Z1" s="77"/>
      <c r="AA1" s="77"/>
      <c r="AB1" s="77"/>
      <c r="AC1" s="82"/>
      <c r="AD1" s="77"/>
    </row>
    <row r="2" spans="1:30" s="75" customFormat="1" ht="15" thickBot="1">
      <c r="A2" s="77"/>
      <c r="B2" s="77"/>
      <c r="C2" s="78"/>
      <c r="D2" s="79"/>
      <c r="E2" s="80"/>
      <c r="F2" s="78"/>
      <c r="G2" s="78"/>
      <c r="H2" s="78"/>
      <c r="I2" s="81"/>
      <c r="J2" s="81"/>
      <c r="K2" s="78"/>
      <c r="L2" s="81"/>
      <c r="M2" s="78"/>
      <c r="N2" s="82"/>
      <c r="O2" s="82"/>
      <c r="P2" s="79"/>
      <c r="Q2" s="79"/>
      <c r="R2" s="77"/>
      <c r="S2" s="77"/>
      <c r="T2" s="83"/>
      <c r="U2" s="83"/>
      <c r="V2" s="81"/>
      <c r="W2" s="77"/>
      <c r="X2" s="84"/>
      <c r="Y2" s="85"/>
      <c r="Z2" s="77"/>
      <c r="AA2" s="77"/>
      <c r="AB2" s="77"/>
      <c r="AC2" s="82"/>
      <c r="AD2" s="77"/>
    </row>
    <row r="3" spans="1:30" s="1" customFormat="1" ht="14.25" customHeight="1" thickBot="1">
      <c r="A3" s="86"/>
      <c r="C3" s="132" t="s">
        <v>83</v>
      </c>
      <c r="D3" s="133"/>
      <c r="E3" s="133"/>
      <c r="F3" s="133"/>
      <c r="G3" s="134" t="s">
        <v>82</v>
      </c>
      <c r="H3" s="134"/>
      <c r="I3" s="134"/>
      <c r="J3" s="134"/>
      <c r="K3" s="135"/>
      <c r="L3" s="2" t="s">
        <v>84</v>
      </c>
      <c r="R3" s="136" t="s">
        <v>85</v>
      </c>
      <c r="S3" s="137"/>
      <c r="T3" s="3"/>
      <c r="U3" s="92"/>
      <c r="V3" s="93"/>
      <c r="W3" s="86"/>
      <c r="X3" s="86"/>
      <c r="Y3" s="86"/>
      <c r="Z3" s="86"/>
      <c r="AA3" s="86"/>
      <c r="AB3" s="86"/>
      <c r="AC3" s="97"/>
      <c r="AD3" s="86"/>
    </row>
    <row r="4" spans="1:30" ht="29.25" customHeight="1" thickBot="1">
      <c r="A4" s="87"/>
      <c r="C4" s="138" t="s">
        <v>5</v>
      </c>
      <c r="D4" s="139"/>
      <c r="E4" s="39" t="s">
        <v>46</v>
      </c>
      <c r="F4" s="41" t="s">
        <v>52</v>
      </c>
      <c r="G4" s="35">
        <v>24</v>
      </c>
      <c r="H4" s="38" t="s">
        <v>47</v>
      </c>
      <c r="I4" s="36" t="s">
        <v>78</v>
      </c>
      <c r="J4" s="37" t="s">
        <v>48</v>
      </c>
      <c r="K4" s="64" t="s">
        <v>6</v>
      </c>
      <c r="L4" s="140" t="s">
        <v>116</v>
      </c>
      <c r="M4" s="141"/>
      <c r="N4" s="141"/>
      <c r="O4" s="141"/>
      <c r="P4" s="141"/>
      <c r="Q4" s="141"/>
      <c r="R4" s="141"/>
      <c r="S4" s="142"/>
      <c r="T4" s="4"/>
      <c r="U4" s="92"/>
      <c r="V4" s="93"/>
      <c r="W4" s="87"/>
      <c r="X4" s="87"/>
      <c r="Y4" s="87"/>
      <c r="Z4" s="87"/>
      <c r="AA4" s="87"/>
      <c r="AB4" s="87"/>
      <c r="AC4" s="88"/>
      <c r="AD4" s="87"/>
    </row>
    <row r="5" spans="1:30" ht="29.25" customHeight="1" thickBot="1">
      <c r="A5" s="87"/>
      <c r="C5" s="138" t="s">
        <v>7</v>
      </c>
      <c r="D5" s="139"/>
      <c r="E5" s="143" t="s">
        <v>117</v>
      </c>
      <c r="F5" s="144"/>
      <c r="G5" s="144"/>
      <c r="H5" s="144"/>
      <c r="I5" s="144"/>
      <c r="J5" s="144"/>
      <c r="K5" s="145"/>
      <c r="L5" s="65" t="s">
        <v>8</v>
      </c>
      <c r="M5" s="8" t="s">
        <v>9</v>
      </c>
      <c r="N5" s="146" t="s">
        <v>81</v>
      </c>
      <c r="O5" s="146"/>
      <c r="P5" s="146"/>
      <c r="Q5" s="146"/>
      <c r="R5" s="146"/>
      <c r="S5" s="147"/>
      <c r="T5" s="4"/>
      <c r="U5" s="92"/>
      <c r="V5" s="93"/>
      <c r="W5" s="87"/>
      <c r="X5" s="87"/>
      <c r="Y5" s="87"/>
      <c r="Z5" s="87"/>
      <c r="AA5" s="87"/>
      <c r="AB5" s="87"/>
      <c r="AC5" s="88"/>
      <c r="AD5" s="87"/>
    </row>
    <row r="6" spans="1:30" ht="29.25" customHeight="1" thickBot="1">
      <c r="A6" s="87"/>
      <c r="C6" s="138" t="s">
        <v>10</v>
      </c>
      <c r="D6" s="139"/>
      <c r="E6" s="148" t="s">
        <v>118</v>
      </c>
      <c r="F6" s="149"/>
      <c r="G6" s="149"/>
      <c r="H6" s="149"/>
      <c r="I6" s="149"/>
      <c r="J6" s="149"/>
      <c r="K6" s="150"/>
      <c r="L6" s="66" t="s">
        <v>77</v>
      </c>
      <c r="M6" s="9" t="s">
        <v>11</v>
      </c>
      <c r="N6" s="10">
        <v>25</v>
      </c>
      <c r="O6" s="40" t="s">
        <v>12</v>
      </c>
      <c r="P6" s="10">
        <v>4</v>
      </c>
      <c r="Q6" s="11" t="s">
        <v>13</v>
      </c>
      <c r="R6" s="10">
        <v>15</v>
      </c>
      <c r="S6" s="12" t="s">
        <v>14</v>
      </c>
      <c r="T6" s="4"/>
      <c r="U6" s="92"/>
      <c r="V6" s="93"/>
      <c r="W6" s="87"/>
      <c r="X6" s="88"/>
      <c r="Y6" s="88"/>
      <c r="Z6" s="88"/>
      <c r="AA6" s="88"/>
      <c r="AB6" s="87"/>
      <c r="AC6" s="88"/>
      <c r="AD6" s="87"/>
    </row>
    <row r="7" spans="1:30" ht="29.25" customHeight="1" thickBot="1">
      <c r="A7" s="87"/>
      <c r="C7" s="138" t="s">
        <v>15</v>
      </c>
      <c r="D7" s="139"/>
      <c r="E7" s="151" t="s">
        <v>79</v>
      </c>
      <c r="F7" s="152"/>
      <c r="G7" s="152"/>
      <c r="H7" s="152"/>
      <c r="I7" s="152"/>
      <c r="J7" s="152"/>
      <c r="K7" s="153"/>
      <c r="L7" s="67" t="s">
        <v>49</v>
      </c>
      <c r="M7" s="152" t="s">
        <v>80</v>
      </c>
      <c r="N7" s="152"/>
      <c r="O7" s="152"/>
      <c r="P7" s="152"/>
      <c r="Q7" s="152"/>
      <c r="R7" s="152"/>
      <c r="S7" s="153"/>
      <c r="T7" s="4"/>
      <c r="U7" s="92"/>
      <c r="V7" s="93"/>
      <c r="W7" s="87"/>
      <c r="X7" s="88"/>
      <c r="Y7" s="88"/>
      <c r="Z7" s="88"/>
      <c r="AA7" s="88"/>
      <c r="AB7" s="87"/>
      <c r="AC7" s="88"/>
      <c r="AD7" s="87"/>
    </row>
    <row r="8" spans="1:30" s="7" customFormat="1" ht="27.75" customHeight="1" thickBot="1">
      <c r="A8" s="88"/>
      <c r="B8" s="13"/>
      <c r="C8" s="61" t="s">
        <v>16</v>
      </c>
      <c r="D8" s="154" t="s">
        <v>55</v>
      </c>
      <c r="E8" s="155"/>
      <c r="F8" s="155"/>
      <c r="G8" s="155"/>
      <c r="H8" s="155"/>
      <c r="I8" s="155"/>
      <c r="J8" s="155"/>
      <c r="K8" s="155"/>
      <c r="L8" s="155"/>
      <c r="M8" s="155"/>
      <c r="N8" s="155"/>
      <c r="O8" s="155"/>
      <c r="P8" s="156"/>
      <c r="Q8" s="62" t="s">
        <v>50</v>
      </c>
      <c r="R8" s="62" t="s">
        <v>51</v>
      </c>
      <c r="S8" s="63" t="s">
        <v>17</v>
      </c>
      <c r="T8" s="14"/>
      <c r="U8" s="98"/>
      <c r="V8" s="99"/>
      <c r="W8" s="88"/>
      <c r="X8" s="88"/>
      <c r="Y8" s="88"/>
      <c r="Z8" s="88"/>
      <c r="AA8" s="88"/>
      <c r="AB8" s="88"/>
      <c r="AC8" s="88"/>
      <c r="AD8" s="88"/>
    </row>
    <row r="9" spans="1:30" ht="27" customHeight="1" thickBot="1">
      <c r="A9" s="87"/>
      <c r="C9" s="157" t="s">
        <v>18</v>
      </c>
      <c r="D9" s="103">
        <v>-1</v>
      </c>
      <c r="E9" s="160" t="s">
        <v>19</v>
      </c>
      <c r="F9" s="161"/>
      <c r="G9" s="161"/>
      <c r="H9" s="161"/>
      <c r="I9" s="161"/>
      <c r="J9" s="161"/>
      <c r="K9" s="161"/>
      <c r="L9" s="161"/>
      <c r="M9" s="161"/>
      <c r="N9" s="161"/>
      <c r="O9" s="161"/>
      <c r="P9" s="162"/>
      <c r="Q9" s="68" t="s">
        <v>56</v>
      </c>
      <c r="R9" s="68"/>
      <c r="S9" s="117" t="s">
        <v>100</v>
      </c>
      <c r="T9" s="15"/>
      <c r="U9" s="92" t="str">
        <f>IF(V9=0,"未回答",IF(V9&gt;1,"複数回答不可","完了"))</f>
        <v>完了</v>
      </c>
      <c r="V9" s="93">
        <f>COUNTIF(Q9:R9,"○")</f>
        <v>1</v>
      </c>
      <c r="W9" s="87"/>
      <c r="X9" s="100"/>
      <c r="Y9" s="100"/>
      <c r="Z9" s="100"/>
      <c r="AA9" s="100"/>
      <c r="AB9" s="100">
        <f>IF($Q9=$Y$1,1,IF($R9=$Y$1,2))</f>
        <v>1</v>
      </c>
      <c r="AC9" s="88" t="str">
        <f>IF(AB9=1,"ＯＫ","要チェック")</f>
        <v>ＯＫ</v>
      </c>
      <c r="AD9" s="87"/>
    </row>
    <row r="10" spans="1:30" ht="35.25" customHeight="1" thickBot="1">
      <c r="A10" s="87"/>
      <c r="C10" s="158"/>
      <c r="D10" s="103">
        <v>-2</v>
      </c>
      <c r="E10" s="163" t="s">
        <v>87</v>
      </c>
      <c r="F10" s="163"/>
      <c r="G10" s="163"/>
      <c r="H10" s="163"/>
      <c r="I10" s="163"/>
      <c r="J10" s="163"/>
      <c r="K10" s="163"/>
      <c r="L10" s="163"/>
      <c r="M10" s="163"/>
      <c r="N10" s="163"/>
      <c r="O10" s="163"/>
      <c r="P10" s="164"/>
      <c r="Q10" s="68" t="s">
        <v>56</v>
      </c>
      <c r="R10" s="68"/>
      <c r="S10" s="117" t="s">
        <v>101</v>
      </c>
      <c r="T10" s="15"/>
      <c r="U10" s="92" t="str">
        <f>IF(V10=0,"未回答",IF(V10&gt;1,"複数回答不可","完了"))</f>
        <v>完了</v>
      </c>
      <c r="V10" s="93">
        <f>COUNTIF(Q10:R10,"○")</f>
        <v>1</v>
      </c>
      <c r="W10" s="87"/>
      <c r="X10" s="100"/>
      <c r="Y10" s="100"/>
      <c r="Z10" s="100"/>
      <c r="AA10" s="100"/>
      <c r="AB10" s="100">
        <f>IF($Q10=$Y$1,1,IF($R10=$Y$1,2))</f>
        <v>1</v>
      </c>
      <c r="AC10" s="88" t="str">
        <f>IF(AB10=1,"ＯＫ","要チェック")</f>
        <v>ＯＫ</v>
      </c>
      <c r="AD10" s="87"/>
    </row>
    <row r="11" spans="1:30" ht="27" customHeight="1" thickBot="1">
      <c r="A11" s="87"/>
      <c r="C11" s="158"/>
      <c r="D11" s="103">
        <v>-3</v>
      </c>
      <c r="E11" s="165" t="s">
        <v>53</v>
      </c>
      <c r="F11" s="166"/>
      <c r="G11" s="166"/>
      <c r="H11" s="166"/>
      <c r="I11" s="166"/>
      <c r="J11" s="166"/>
      <c r="K11" s="166"/>
      <c r="L11" s="166"/>
      <c r="M11" s="167" t="str">
        <f>IF(R11=$Y$1,"⇒（4）へ進んでください","")</f>
        <v/>
      </c>
      <c r="N11" s="167"/>
      <c r="O11" s="167"/>
      <c r="P11" s="168"/>
      <c r="Q11" s="68" t="s">
        <v>56</v>
      </c>
      <c r="R11" s="68"/>
      <c r="S11" s="117" t="s">
        <v>102</v>
      </c>
      <c r="T11" s="15"/>
      <c r="U11" s="92" t="str">
        <f>IF(V11=0,"未回答",IF(V11&gt;1,"複数回答不可","完了"))</f>
        <v>完了</v>
      </c>
      <c r="V11" s="93">
        <f>COUNTIF(Q11:R11,"○")</f>
        <v>1</v>
      </c>
      <c r="W11" s="87"/>
      <c r="X11" s="100"/>
      <c r="Y11" s="100"/>
      <c r="Z11" s="100"/>
      <c r="AA11" s="100"/>
      <c r="AB11" s="100">
        <f>IF($Q11=$Y$1,1,IF($R11=$Y$1,2))</f>
        <v>1</v>
      </c>
      <c r="AC11" s="88" t="str">
        <f>IF(AB11=2,"ＯＫ","要チェック")</f>
        <v>要チェック</v>
      </c>
      <c r="AD11" s="87"/>
    </row>
    <row r="12" spans="1:30" ht="18" thickBot="1">
      <c r="A12" s="87"/>
      <c r="C12" s="158"/>
      <c r="D12" s="16"/>
      <c r="E12" s="169" t="str">
        <f>IF(Q11=$Y$1,"※改修等を行った場合は、①～③へ回答してください","")</f>
        <v>※改修等を行った場合は、①～③へ回答してください</v>
      </c>
      <c r="F12" s="170"/>
      <c r="G12" s="170"/>
      <c r="H12" s="170"/>
      <c r="I12" s="170"/>
      <c r="J12" s="170"/>
      <c r="K12" s="170"/>
      <c r="L12" s="170"/>
      <c r="M12" s="170"/>
      <c r="N12" s="170"/>
      <c r="O12" s="170"/>
      <c r="P12" s="171"/>
      <c r="Q12" s="51"/>
      <c r="R12" s="51"/>
      <c r="S12" s="118"/>
      <c r="T12" s="17"/>
      <c r="U12" s="92"/>
      <c r="V12" s="93"/>
      <c r="W12" s="87"/>
      <c r="X12" s="100"/>
      <c r="Y12" s="100"/>
      <c r="Z12" s="100"/>
      <c r="AA12" s="100"/>
      <c r="AB12" s="100"/>
      <c r="AC12" s="88"/>
      <c r="AD12" s="87"/>
    </row>
    <row r="13" spans="1:30" ht="27" customHeight="1" thickBot="1">
      <c r="A13" s="87"/>
      <c r="C13" s="158"/>
      <c r="D13" s="18"/>
      <c r="E13" s="172" t="s">
        <v>20</v>
      </c>
      <c r="F13" s="173"/>
      <c r="G13" s="173"/>
      <c r="H13" s="173"/>
      <c r="I13" s="173"/>
      <c r="J13" s="173"/>
      <c r="K13" s="173"/>
      <c r="L13" s="173"/>
      <c r="M13" s="167" t="str">
        <f>IF(R13=$Y$1,"⇒②へ進んでください","")</f>
        <v>⇒②へ進んでください</v>
      </c>
      <c r="N13" s="167"/>
      <c r="O13" s="167"/>
      <c r="P13" s="167"/>
      <c r="Q13" s="68"/>
      <c r="R13" s="68" t="s">
        <v>56</v>
      </c>
      <c r="S13" s="119" t="s">
        <v>103</v>
      </c>
      <c r="T13" s="3"/>
      <c r="U13" s="92" t="str">
        <f>IF($Q$11=$X$1,"複数回答不可",IF(V13=1,"完了","未回答"))</f>
        <v>完了</v>
      </c>
      <c r="V13" s="93">
        <f>COUNTIF(Q13:R13,"○")</f>
        <v>1</v>
      </c>
      <c r="W13" s="87"/>
      <c r="X13" s="100"/>
      <c r="Y13" s="100"/>
      <c r="Z13" s="100"/>
      <c r="AA13" s="100"/>
      <c r="AB13" s="100">
        <f t="shared" ref="AB13:AB18" si="0">IF($Q13=$Y$1,1,IF($R13=$Y$1,2))</f>
        <v>2</v>
      </c>
      <c r="AC13" s="88" t="str">
        <f>IF(AB13=2,"ＯＫ","要チェック")</f>
        <v>ＯＫ</v>
      </c>
      <c r="AD13" s="87"/>
    </row>
    <row r="14" spans="1:30" ht="27" customHeight="1">
      <c r="A14" s="87"/>
      <c r="C14" s="158"/>
      <c r="D14" s="16"/>
      <c r="E14" s="174" t="s">
        <v>88</v>
      </c>
      <c r="F14" s="174"/>
      <c r="G14" s="174"/>
      <c r="H14" s="174"/>
      <c r="I14" s="174"/>
      <c r="J14" s="174"/>
      <c r="K14" s="174"/>
      <c r="L14" s="174"/>
      <c r="M14" s="174"/>
      <c r="N14" s="174"/>
      <c r="O14" s="174"/>
      <c r="P14" s="174"/>
      <c r="Q14" s="69"/>
      <c r="R14" s="69"/>
      <c r="S14" s="120"/>
      <c r="T14" s="19"/>
      <c r="U14" s="92" t="str">
        <f>IF($Q$13=$X$1,"複数回答不可",IF(V14=1,"完了","未回答"))</f>
        <v>複数回答不可</v>
      </c>
      <c r="V14" s="93">
        <f>COUNTIF(Q14:R14,"○")</f>
        <v>0</v>
      </c>
      <c r="W14" s="87"/>
      <c r="X14" s="100"/>
      <c r="Y14" s="100"/>
      <c r="Z14" s="100"/>
      <c r="AA14" s="100"/>
      <c r="AB14" s="100" t="b">
        <f t="shared" si="0"/>
        <v>0</v>
      </c>
      <c r="AC14" s="88" t="str">
        <f>IF(AB14=1,"ＯＫ","要チェック")</f>
        <v>要チェック</v>
      </c>
      <c r="AD14" s="87"/>
    </row>
    <row r="15" spans="1:30" ht="36.75" customHeight="1">
      <c r="A15" s="87"/>
      <c r="C15" s="158"/>
      <c r="D15" s="16"/>
      <c r="E15" s="175" t="s">
        <v>89</v>
      </c>
      <c r="F15" s="176"/>
      <c r="G15" s="176"/>
      <c r="H15" s="176"/>
      <c r="I15" s="176"/>
      <c r="J15" s="176"/>
      <c r="K15" s="176"/>
      <c r="L15" s="176"/>
      <c r="M15" s="176"/>
      <c r="N15" s="176"/>
      <c r="O15" s="176"/>
      <c r="P15" s="177"/>
      <c r="Q15" s="70"/>
      <c r="R15" s="70"/>
      <c r="S15" s="120"/>
      <c r="T15" s="19"/>
      <c r="U15" s="92" t="str">
        <f>IF($Q$13=$X$1,"複数回答不可",IF(V15=1,"完了","未回答"))</f>
        <v>複数回答不可</v>
      </c>
      <c r="V15" s="93">
        <f t="shared" ref="V15:V25" si="1">COUNTIF(Q15:R15,"○")</f>
        <v>0</v>
      </c>
      <c r="W15" s="87"/>
      <c r="X15" s="100"/>
      <c r="Y15" s="100"/>
      <c r="Z15" s="100"/>
      <c r="AA15" s="100"/>
      <c r="AB15" s="100" t="b">
        <f t="shared" si="0"/>
        <v>0</v>
      </c>
      <c r="AC15" s="88" t="str">
        <f>IF(AB15=1,"ＯＫ","要チェック")</f>
        <v>要チェック</v>
      </c>
      <c r="AD15" s="87"/>
    </row>
    <row r="16" spans="1:30" ht="27" customHeight="1">
      <c r="A16" s="87"/>
      <c r="C16" s="158"/>
      <c r="D16" s="16"/>
      <c r="E16" s="178" t="s">
        <v>90</v>
      </c>
      <c r="F16" s="178"/>
      <c r="G16" s="178"/>
      <c r="H16" s="178"/>
      <c r="I16" s="178"/>
      <c r="J16" s="178"/>
      <c r="K16" s="178"/>
      <c r="L16" s="178"/>
      <c r="M16" s="178"/>
      <c r="N16" s="178"/>
      <c r="O16" s="178"/>
      <c r="P16" s="178"/>
      <c r="Q16" s="70"/>
      <c r="R16" s="70"/>
      <c r="S16" s="120"/>
      <c r="T16" s="19"/>
      <c r="U16" s="92" t="str">
        <f>IF($Q$13=$X$1,"複数回答不可",IF(V16=1,"完了","未回答"))</f>
        <v>複数回答不可</v>
      </c>
      <c r="V16" s="93">
        <f t="shared" si="1"/>
        <v>0</v>
      </c>
      <c r="W16" s="87"/>
      <c r="X16" s="100"/>
      <c r="Y16" s="100"/>
      <c r="Z16" s="100"/>
      <c r="AA16" s="100"/>
      <c r="AB16" s="100" t="b">
        <f t="shared" si="0"/>
        <v>0</v>
      </c>
      <c r="AC16" s="88" t="str">
        <f>IF(AB16=1,"ＯＫ","要チェック")</f>
        <v>要チェック</v>
      </c>
      <c r="AD16" s="87"/>
    </row>
    <row r="17" spans="1:30" ht="27" customHeight="1" thickBot="1">
      <c r="A17" s="87"/>
      <c r="C17" s="158"/>
      <c r="D17" s="16"/>
      <c r="E17" s="179" t="s">
        <v>67</v>
      </c>
      <c r="F17" s="180"/>
      <c r="G17" s="180"/>
      <c r="H17" s="180"/>
      <c r="I17" s="180"/>
      <c r="J17" s="180"/>
      <c r="K17" s="180"/>
      <c r="L17" s="180"/>
      <c r="M17" s="180"/>
      <c r="N17" s="180"/>
      <c r="O17" s="180"/>
      <c r="P17" s="180"/>
      <c r="Q17" s="70"/>
      <c r="R17" s="70"/>
      <c r="S17" s="120"/>
      <c r="T17" s="19"/>
      <c r="U17" s="92" t="str">
        <f>IF($Q$13=$X$1,"複数回答不可",IF(V17=1,"完了","未回答"))</f>
        <v>複数回答不可</v>
      </c>
      <c r="V17" s="93">
        <f t="shared" si="1"/>
        <v>0</v>
      </c>
      <c r="W17" s="87"/>
      <c r="X17" s="100"/>
      <c r="Y17" s="100"/>
      <c r="Z17" s="100"/>
      <c r="AA17" s="100"/>
      <c r="AB17" s="100" t="b">
        <f t="shared" si="0"/>
        <v>0</v>
      </c>
      <c r="AC17" s="88" t="str">
        <f>IF(AB17=1,"ＯＫ","要チェック")</f>
        <v>要チェック</v>
      </c>
      <c r="AD17" s="87"/>
    </row>
    <row r="18" spans="1:30" ht="27" customHeight="1" thickBot="1">
      <c r="A18" s="87"/>
      <c r="C18" s="158"/>
      <c r="D18" s="18"/>
      <c r="E18" s="172" t="s">
        <v>21</v>
      </c>
      <c r="F18" s="173"/>
      <c r="G18" s="173"/>
      <c r="H18" s="173"/>
      <c r="I18" s="173"/>
      <c r="J18" s="173"/>
      <c r="K18" s="173"/>
      <c r="L18" s="173"/>
      <c r="M18" s="167" t="str">
        <f>IF(R18=$Y$1,"⇒③へ進んでください","")</f>
        <v>⇒③へ進んでください</v>
      </c>
      <c r="N18" s="167"/>
      <c r="O18" s="167"/>
      <c r="P18" s="168"/>
      <c r="Q18" s="68"/>
      <c r="R18" s="68" t="s">
        <v>56</v>
      </c>
      <c r="S18" s="117" t="s">
        <v>104</v>
      </c>
      <c r="T18" s="15"/>
      <c r="U18" s="92" t="str">
        <f>IF($Q$11=$X$1,"複数回答不可",IF(V18=1,"完了","未回答"))</f>
        <v>完了</v>
      </c>
      <c r="V18" s="93">
        <f t="shared" si="1"/>
        <v>1</v>
      </c>
      <c r="W18" s="87"/>
      <c r="X18" s="100"/>
      <c r="Y18" s="100"/>
      <c r="Z18" s="100"/>
      <c r="AA18" s="100"/>
      <c r="AB18" s="100">
        <f t="shared" si="0"/>
        <v>2</v>
      </c>
      <c r="AC18" s="88" t="str">
        <f>IF(AB18=2,"ＯＫ","要チェック")</f>
        <v>ＯＫ</v>
      </c>
      <c r="AD18" s="87"/>
    </row>
    <row r="19" spans="1:30" ht="17.25">
      <c r="A19" s="87"/>
      <c r="C19" s="158"/>
      <c r="D19" s="16"/>
      <c r="E19" s="181" t="str">
        <f>IF(Q18=$Y$1,"※設備内容を変更した場合は、以下に回答してください","")</f>
        <v/>
      </c>
      <c r="F19" s="182"/>
      <c r="G19" s="182"/>
      <c r="H19" s="182"/>
      <c r="I19" s="182"/>
      <c r="J19" s="182"/>
      <c r="K19" s="182"/>
      <c r="L19" s="182"/>
      <c r="M19" s="182"/>
      <c r="N19" s="182"/>
      <c r="O19" s="182"/>
      <c r="P19" s="183"/>
      <c r="Q19" s="51"/>
      <c r="R19" s="51"/>
      <c r="S19" s="118"/>
      <c r="T19" s="17"/>
      <c r="U19" s="92"/>
      <c r="V19" s="93">
        <f t="shared" si="1"/>
        <v>0</v>
      </c>
      <c r="W19" s="87"/>
      <c r="X19" s="100"/>
      <c r="Y19" s="100"/>
      <c r="Z19" s="100"/>
      <c r="AA19" s="100"/>
      <c r="AB19" s="100"/>
      <c r="AC19" s="88"/>
      <c r="AD19" s="87"/>
    </row>
    <row r="20" spans="1:30" ht="27" customHeight="1">
      <c r="A20" s="87"/>
      <c r="C20" s="158"/>
      <c r="D20" s="16"/>
      <c r="E20" s="184" t="s">
        <v>68</v>
      </c>
      <c r="F20" s="184"/>
      <c r="G20" s="184"/>
      <c r="H20" s="184"/>
      <c r="I20" s="184"/>
      <c r="J20" s="184"/>
      <c r="K20" s="184"/>
      <c r="L20" s="184"/>
      <c r="M20" s="184"/>
      <c r="N20" s="184"/>
      <c r="O20" s="184"/>
      <c r="P20" s="184"/>
      <c r="Q20" s="70"/>
      <c r="R20" s="70"/>
      <c r="S20" s="121"/>
      <c r="T20" s="15"/>
      <c r="U20" s="92" t="str">
        <f>IF($Q$18=$X$1,"複数回答不可",IF(V20=1,"完了","未回答"))</f>
        <v>複数回答不可</v>
      </c>
      <c r="V20" s="93">
        <f t="shared" si="1"/>
        <v>0</v>
      </c>
      <c r="W20" s="87"/>
      <c r="X20" s="100"/>
      <c r="Y20" s="100"/>
      <c r="Z20" s="100"/>
      <c r="AA20" s="100"/>
      <c r="AB20" s="100" t="b">
        <f t="shared" ref="AB20:AB25" si="2">IF($Q20=$Y$1,1,IF($R20=$Y$1,2))</f>
        <v>0</v>
      </c>
      <c r="AC20" s="88" t="str">
        <f>IF(AB20=1,"ＯＫ","要チェック")</f>
        <v>要チェック</v>
      </c>
      <c r="AD20" s="87"/>
    </row>
    <row r="21" spans="1:30" ht="36" customHeight="1">
      <c r="A21" s="87"/>
      <c r="C21" s="158"/>
      <c r="D21" s="16"/>
      <c r="E21" s="185" t="s">
        <v>72</v>
      </c>
      <c r="F21" s="186"/>
      <c r="G21" s="186"/>
      <c r="H21" s="186"/>
      <c r="I21" s="187"/>
      <c r="J21" s="187"/>
      <c r="K21" s="187"/>
      <c r="L21" s="187"/>
      <c r="M21" s="187"/>
      <c r="N21" s="187"/>
      <c r="O21" s="187"/>
      <c r="P21" s="188"/>
      <c r="Q21" s="70"/>
      <c r="R21" s="70"/>
      <c r="S21" s="121"/>
      <c r="T21" s="15"/>
      <c r="U21" s="92" t="str">
        <f>IF($Q$18=$X$1,"複数回答不可",IF(V21=1,"完了","未回答"))</f>
        <v>複数回答不可</v>
      </c>
      <c r="V21" s="93">
        <f t="shared" si="1"/>
        <v>0</v>
      </c>
      <c r="W21" s="87"/>
      <c r="X21" s="100"/>
      <c r="Y21" s="100"/>
      <c r="Z21" s="100"/>
      <c r="AA21" s="100"/>
      <c r="AB21" s="100" t="b">
        <f t="shared" si="2"/>
        <v>0</v>
      </c>
      <c r="AC21" s="88" t="str">
        <f t="shared" ref="AC21:AC62" si="3">IF(AB21=1,"ＯＫ","要チェック")</f>
        <v>要チェック</v>
      </c>
      <c r="AD21" s="87"/>
    </row>
    <row r="22" spans="1:30" ht="27" customHeight="1">
      <c r="A22" s="87"/>
      <c r="C22" s="158"/>
      <c r="D22" s="16"/>
      <c r="E22" s="189" t="s">
        <v>69</v>
      </c>
      <c r="F22" s="189"/>
      <c r="G22" s="189"/>
      <c r="H22" s="189"/>
      <c r="I22" s="184"/>
      <c r="J22" s="184"/>
      <c r="K22" s="184"/>
      <c r="L22" s="184"/>
      <c r="M22" s="184"/>
      <c r="N22" s="184"/>
      <c r="O22" s="184"/>
      <c r="P22" s="184"/>
      <c r="Q22" s="70"/>
      <c r="R22" s="70"/>
      <c r="S22" s="121"/>
      <c r="T22" s="15"/>
      <c r="U22" s="92" t="str">
        <f>IF($Q$18=$X$1,"複数回答不可",IF(V22=1,"完了","未回答"))</f>
        <v>複数回答不可</v>
      </c>
      <c r="V22" s="93">
        <f t="shared" si="1"/>
        <v>0</v>
      </c>
      <c r="W22" s="87"/>
      <c r="X22" s="100"/>
      <c r="Y22" s="100"/>
      <c r="Z22" s="100"/>
      <c r="AA22" s="100"/>
      <c r="AB22" s="100" t="b">
        <f t="shared" si="2"/>
        <v>0</v>
      </c>
      <c r="AC22" s="88" t="str">
        <f t="shared" si="3"/>
        <v>要チェック</v>
      </c>
      <c r="AD22" s="87"/>
    </row>
    <row r="23" spans="1:30" ht="27" customHeight="1">
      <c r="A23" s="87"/>
      <c r="C23" s="158"/>
      <c r="D23" s="16"/>
      <c r="E23" s="189" t="s">
        <v>70</v>
      </c>
      <c r="F23" s="189"/>
      <c r="G23" s="189"/>
      <c r="H23" s="189"/>
      <c r="I23" s="184"/>
      <c r="J23" s="184"/>
      <c r="K23" s="184"/>
      <c r="L23" s="184"/>
      <c r="M23" s="184"/>
      <c r="N23" s="184"/>
      <c r="O23" s="184"/>
      <c r="P23" s="184"/>
      <c r="Q23" s="70"/>
      <c r="R23" s="70"/>
      <c r="S23" s="121"/>
      <c r="T23" s="15"/>
      <c r="U23" s="92" t="str">
        <f>IF($Q$18=$X$1,"複数回答不可",IF(V23=1,"完了","未回答"))</f>
        <v>複数回答不可</v>
      </c>
      <c r="V23" s="93">
        <f t="shared" si="1"/>
        <v>0</v>
      </c>
      <c r="W23" s="87"/>
      <c r="X23" s="100"/>
      <c r="Y23" s="100"/>
      <c r="Z23" s="100"/>
      <c r="AA23" s="100"/>
      <c r="AB23" s="100" t="b">
        <f t="shared" si="2"/>
        <v>0</v>
      </c>
      <c r="AC23" s="88" t="str">
        <f t="shared" si="3"/>
        <v>要チェック</v>
      </c>
      <c r="AD23" s="87"/>
    </row>
    <row r="24" spans="1:30" ht="27" customHeight="1" thickBot="1">
      <c r="A24" s="87"/>
      <c r="C24" s="158"/>
      <c r="D24" s="16"/>
      <c r="E24" s="190" t="s">
        <v>71</v>
      </c>
      <c r="F24" s="191"/>
      <c r="G24" s="191"/>
      <c r="H24" s="191"/>
      <c r="I24" s="191"/>
      <c r="J24" s="191"/>
      <c r="K24" s="191"/>
      <c r="L24" s="191"/>
      <c r="M24" s="191"/>
      <c r="N24" s="191"/>
      <c r="O24" s="191"/>
      <c r="P24" s="192"/>
      <c r="Q24" s="70"/>
      <c r="R24" s="70"/>
      <c r="S24" s="121"/>
      <c r="T24" s="15"/>
      <c r="U24" s="92" t="str">
        <f>IF($Q$18=$X$1,"複数回答不可",IF(V24=1,"完了","未回答"))</f>
        <v>複数回答不可</v>
      </c>
      <c r="V24" s="93">
        <f t="shared" si="1"/>
        <v>0</v>
      </c>
      <c r="W24" s="87"/>
      <c r="X24" s="100"/>
      <c r="Y24" s="100"/>
      <c r="Z24" s="100"/>
      <c r="AA24" s="100"/>
      <c r="AB24" s="100" t="b">
        <f t="shared" si="2"/>
        <v>0</v>
      </c>
      <c r="AC24" s="88" t="str">
        <f t="shared" si="3"/>
        <v>要チェック</v>
      </c>
      <c r="AD24" s="87"/>
    </row>
    <row r="25" spans="1:30" ht="27" customHeight="1">
      <c r="A25" s="87"/>
      <c r="C25" s="158"/>
      <c r="D25" s="18"/>
      <c r="E25" s="193" t="s">
        <v>54</v>
      </c>
      <c r="F25" s="194"/>
      <c r="G25" s="194"/>
      <c r="H25" s="194"/>
      <c r="I25" s="194"/>
      <c r="J25" s="194"/>
      <c r="K25" s="194"/>
      <c r="L25" s="194"/>
      <c r="M25" s="195" t="str">
        <f>IF(R25=$Y$1,"⇒(4)へ進んでください","")</f>
        <v>⇒(4)へ進んでください</v>
      </c>
      <c r="N25" s="195"/>
      <c r="O25" s="195"/>
      <c r="P25" s="196"/>
      <c r="Q25" s="73"/>
      <c r="R25" s="73" t="s">
        <v>56</v>
      </c>
      <c r="S25" s="122" t="s">
        <v>105</v>
      </c>
      <c r="T25" s="15"/>
      <c r="U25" s="92" t="str">
        <f>IF($Q$11=$X$1,"複数回答不可",IF(V25=1,"完了","未回答"))</f>
        <v>完了</v>
      </c>
      <c r="V25" s="93">
        <f t="shared" si="1"/>
        <v>1</v>
      </c>
      <c r="W25" s="87"/>
      <c r="X25" s="100"/>
      <c r="Y25" s="100"/>
      <c r="Z25" s="100"/>
      <c r="AA25" s="100"/>
      <c r="AB25" s="100">
        <f t="shared" si="2"/>
        <v>2</v>
      </c>
      <c r="AC25" s="88" t="str">
        <f>IF(AB25=2,"ＯＫ","要チェック")</f>
        <v>ＯＫ</v>
      </c>
      <c r="AD25" s="87"/>
    </row>
    <row r="26" spans="1:30" ht="50.25" customHeight="1" thickBot="1">
      <c r="A26" s="87"/>
      <c r="C26" s="158"/>
      <c r="D26" s="18"/>
      <c r="E26" s="197" t="s">
        <v>61</v>
      </c>
      <c r="F26" s="198"/>
      <c r="G26" s="198"/>
      <c r="H26" s="198"/>
      <c r="I26" s="198"/>
      <c r="J26" s="104"/>
      <c r="K26" s="198" t="s">
        <v>62</v>
      </c>
      <c r="L26" s="198"/>
      <c r="M26" s="198" t="s">
        <v>91</v>
      </c>
      <c r="N26" s="198"/>
      <c r="O26" s="198"/>
      <c r="P26" s="199"/>
      <c r="Q26" s="52"/>
      <c r="R26" s="52"/>
      <c r="S26" s="123"/>
      <c r="T26" s="15"/>
      <c r="U26" s="92"/>
      <c r="V26" s="93"/>
      <c r="W26" s="87"/>
      <c r="X26" s="87"/>
      <c r="Y26" s="87"/>
      <c r="Z26" s="87"/>
      <c r="AA26" s="87"/>
      <c r="AB26" s="87"/>
      <c r="AC26" s="87"/>
      <c r="AD26" s="87"/>
    </row>
    <row r="27" spans="1:30" ht="17.25">
      <c r="A27" s="87"/>
      <c r="C27" s="158"/>
      <c r="D27" s="16"/>
      <c r="E27" s="181" t="str">
        <f>IF(Q25=$Y$1,"※ﾊﾞﾘｱﾌﾘｰ構造を変更した場合は、以下に回答してください","")</f>
        <v/>
      </c>
      <c r="F27" s="182"/>
      <c r="G27" s="182"/>
      <c r="H27" s="182"/>
      <c r="I27" s="182"/>
      <c r="J27" s="182"/>
      <c r="K27" s="182"/>
      <c r="L27" s="182"/>
      <c r="M27" s="182"/>
      <c r="N27" s="182"/>
      <c r="O27" s="182"/>
      <c r="P27" s="183"/>
      <c r="Q27" s="51"/>
      <c r="R27" s="51"/>
      <c r="S27" s="118"/>
      <c r="T27" s="17"/>
      <c r="U27" s="92"/>
      <c r="V27" s="93"/>
      <c r="W27" s="87"/>
      <c r="X27" s="100"/>
      <c r="Y27" s="100"/>
      <c r="Z27" s="100"/>
      <c r="AA27" s="100"/>
      <c r="AB27" s="100"/>
      <c r="AC27" s="88"/>
      <c r="AD27" s="87"/>
    </row>
    <row r="28" spans="1:30" ht="27" customHeight="1">
      <c r="A28" s="87"/>
      <c r="C28" s="158"/>
      <c r="D28" s="16"/>
      <c r="E28" s="200" t="s">
        <v>73</v>
      </c>
      <c r="F28" s="200"/>
      <c r="G28" s="200"/>
      <c r="H28" s="200"/>
      <c r="I28" s="200"/>
      <c r="J28" s="200"/>
      <c r="K28" s="200"/>
      <c r="L28" s="200"/>
      <c r="M28" s="200"/>
      <c r="N28" s="200"/>
      <c r="O28" s="200"/>
      <c r="P28" s="200"/>
      <c r="Q28" s="70"/>
      <c r="R28" s="70"/>
      <c r="S28" s="118"/>
      <c r="T28" s="17"/>
      <c r="U28" s="92" t="str">
        <f>IF($Q$25=$X$1,"複数回答不可",IF(V28=1,"完了","未回答"))</f>
        <v>複数回答不可</v>
      </c>
      <c r="V28" s="93">
        <f>COUNTIF(Q28:R28,"○")</f>
        <v>0</v>
      </c>
      <c r="W28" s="87"/>
      <c r="X28" s="100"/>
      <c r="Y28" s="100"/>
      <c r="Z28" s="100"/>
      <c r="AA28" s="100"/>
      <c r="AB28" s="100" t="b">
        <f>IF($Q28=$Y$1,1,IF($R28=$Y$1,2))</f>
        <v>0</v>
      </c>
      <c r="AC28" s="88" t="str">
        <f t="shared" si="3"/>
        <v>要チェック</v>
      </c>
      <c r="AD28" s="87"/>
    </row>
    <row r="29" spans="1:30" ht="27" customHeight="1" thickBot="1">
      <c r="A29" s="87"/>
      <c r="C29" s="158"/>
      <c r="D29" s="16"/>
      <c r="E29" s="179" t="s">
        <v>71</v>
      </c>
      <c r="F29" s="179"/>
      <c r="G29" s="179"/>
      <c r="H29" s="179"/>
      <c r="I29" s="179"/>
      <c r="J29" s="179"/>
      <c r="K29" s="179"/>
      <c r="L29" s="179"/>
      <c r="M29" s="179"/>
      <c r="N29" s="179"/>
      <c r="O29" s="179"/>
      <c r="P29" s="179"/>
      <c r="Q29" s="70"/>
      <c r="R29" s="70"/>
      <c r="S29" s="118"/>
      <c r="T29" s="17"/>
      <c r="U29" s="92" t="str">
        <f>IF($Q$25=$X$1,"複数回答不可",IF(V29=1,"完了","未回答"))</f>
        <v>複数回答不可</v>
      </c>
      <c r="V29" s="93">
        <f>COUNTIF(Q29:R29,"○")</f>
        <v>0</v>
      </c>
      <c r="W29" s="87"/>
      <c r="X29" s="100"/>
      <c r="Y29" s="100"/>
      <c r="Z29" s="100"/>
      <c r="AA29" s="100"/>
      <c r="AB29" s="100" t="b">
        <f>IF($Q29=$Y$1,1,IF($R29=$Y$1,2))</f>
        <v>0</v>
      </c>
      <c r="AC29" s="88" t="str">
        <f t="shared" si="3"/>
        <v>要チェック</v>
      </c>
      <c r="AD29" s="87"/>
    </row>
    <row r="30" spans="1:30" ht="27" customHeight="1" thickBot="1">
      <c r="A30" s="87"/>
      <c r="C30" s="158"/>
      <c r="D30" s="103">
        <v>-4</v>
      </c>
      <c r="E30" s="160" t="s">
        <v>22</v>
      </c>
      <c r="F30" s="160"/>
      <c r="G30" s="160"/>
      <c r="H30" s="160"/>
      <c r="I30" s="160"/>
      <c r="J30" s="160"/>
      <c r="K30" s="160"/>
      <c r="L30" s="160"/>
      <c r="M30" s="167" t="str">
        <f>IF(Q30=$Y$1,"⇒(5)へ進んでください","")</f>
        <v>⇒(5)へ進んでください</v>
      </c>
      <c r="N30" s="167"/>
      <c r="O30" s="167"/>
      <c r="P30" s="167"/>
      <c r="Q30" s="68" t="s">
        <v>56</v>
      </c>
      <c r="R30" s="68"/>
      <c r="S30" s="124" t="s">
        <v>106</v>
      </c>
      <c r="T30" s="15"/>
      <c r="U30" s="92" t="str">
        <f>IF(V30=0,"未回答",IF(V30&gt;1,"複数回答不可","完了"))</f>
        <v>完了</v>
      </c>
      <c r="V30" s="93">
        <f>COUNTIF(Q30:R30,"○")</f>
        <v>1</v>
      </c>
      <c r="W30" s="87"/>
      <c r="X30" s="100"/>
      <c r="Y30" s="100"/>
      <c r="Z30" s="100"/>
      <c r="AA30" s="100"/>
      <c r="AB30" s="100">
        <f>IF($Q30=$Y$1,1,IF($R30=$Y$1,2))</f>
        <v>1</v>
      </c>
      <c r="AC30" s="88" t="str">
        <f t="shared" si="3"/>
        <v>ＯＫ</v>
      </c>
      <c r="AD30" s="87"/>
    </row>
    <row r="31" spans="1:30" ht="27" customHeight="1" thickBot="1">
      <c r="A31" s="87"/>
      <c r="C31" s="159"/>
      <c r="D31" s="21"/>
      <c r="E31" s="201" t="s">
        <v>74</v>
      </c>
      <c r="F31" s="202"/>
      <c r="G31" s="202"/>
      <c r="H31" s="202"/>
      <c r="I31" s="202"/>
      <c r="J31" s="202"/>
      <c r="K31" s="202"/>
      <c r="L31" s="202" t="s">
        <v>23</v>
      </c>
      <c r="M31" s="202"/>
      <c r="N31" s="202"/>
      <c r="O31" s="202"/>
      <c r="P31" s="203"/>
      <c r="Q31" s="53"/>
      <c r="R31" s="53"/>
      <c r="S31" s="42"/>
      <c r="T31" s="15"/>
      <c r="U31" s="92"/>
      <c r="V31" s="93"/>
      <c r="W31" s="87"/>
      <c r="X31" s="100"/>
      <c r="Y31" s="100"/>
      <c r="Z31" s="100"/>
      <c r="AA31" s="100"/>
      <c r="AB31" s="100"/>
      <c r="AC31" s="88"/>
      <c r="AD31" s="87"/>
    </row>
    <row r="32" spans="1:30" ht="18" thickBot="1">
      <c r="A32" s="87"/>
      <c r="B32" s="43"/>
      <c r="C32" s="48"/>
      <c r="D32" s="44"/>
      <c r="E32" s="49"/>
      <c r="F32" s="49"/>
      <c r="G32" s="49"/>
      <c r="H32" s="49"/>
      <c r="I32" s="49"/>
      <c r="J32" s="49"/>
      <c r="K32" s="49"/>
      <c r="L32" s="50"/>
      <c r="M32" s="50"/>
      <c r="N32" s="50"/>
      <c r="O32" s="50"/>
      <c r="P32" s="50"/>
      <c r="Q32" s="54"/>
      <c r="R32" s="204" t="s">
        <v>86</v>
      </c>
      <c r="S32" s="205"/>
      <c r="T32" s="45"/>
      <c r="U32" s="92"/>
      <c r="V32" s="93"/>
      <c r="W32" s="87"/>
      <c r="X32" s="100"/>
      <c r="Y32" s="100"/>
      <c r="Z32" s="100"/>
      <c r="AA32" s="100"/>
      <c r="AB32" s="100"/>
      <c r="AC32" s="88"/>
      <c r="AD32" s="87"/>
    </row>
    <row r="33" spans="1:30" ht="23.25" customHeight="1" thickBot="1">
      <c r="A33" s="87"/>
      <c r="C33" s="157" t="s">
        <v>26</v>
      </c>
      <c r="D33" s="103">
        <v>-5</v>
      </c>
      <c r="E33" s="206" t="s">
        <v>57</v>
      </c>
      <c r="F33" s="206"/>
      <c r="G33" s="206"/>
      <c r="H33" s="206"/>
      <c r="I33" s="206"/>
      <c r="J33" s="206"/>
      <c r="K33" s="206"/>
      <c r="L33" s="206"/>
      <c r="M33" s="206"/>
      <c r="N33" s="206"/>
      <c r="O33" s="206"/>
      <c r="P33" s="206"/>
      <c r="Q33" s="56"/>
      <c r="R33" s="57"/>
      <c r="S33" s="124" t="s">
        <v>107</v>
      </c>
      <c r="T33" s="15"/>
      <c r="U33" s="92"/>
      <c r="V33" s="93"/>
      <c r="W33" s="87"/>
      <c r="X33" s="100"/>
      <c r="Y33" s="100"/>
      <c r="Z33" s="100"/>
      <c r="AA33" s="100"/>
      <c r="AB33" s="100"/>
      <c r="AC33" s="88"/>
      <c r="AD33" s="87"/>
    </row>
    <row r="34" spans="1:30" ht="22.5" customHeight="1">
      <c r="A34" s="87"/>
      <c r="C34" s="158"/>
      <c r="D34" s="16"/>
      <c r="E34" s="207" t="s">
        <v>24</v>
      </c>
      <c r="F34" s="187"/>
      <c r="G34" s="187"/>
      <c r="H34" s="187"/>
      <c r="I34" s="187"/>
      <c r="J34" s="187"/>
      <c r="K34" s="187"/>
      <c r="L34" s="187"/>
      <c r="M34" s="187"/>
      <c r="N34" s="187"/>
      <c r="O34" s="187"/>
      <c r="P34" s="188"/>
      <c r="Q34" s="71" t="s">
        <v>56</v>
      </c>
      <c r="R34" s="71"/>
      <c r="S34" s="20"/>
      <c r="T34" s="15"/>
      <c r="U34" s="92" t="str">
        <f>IF(V34=1,"完了","未回答")</f>
        <v>完了</v>
      </c>
      <c r="V34" s="93">
        <f>COUNTIF(Q34:R34,"○")</f>
        <v>1</v>
      </c>
      <c r="W34" s="87"/>
      <c r="X34" s="100"/>
      <c r="Y34" s="100"/>
      <c r="Z34" s="100"/>
      <c r="AA34" s="100"/>
      <c r="AB34" s="100">
        <f>IF($Q34=$Y$1,1,IF($R34=$Y$1,2))</f>
        <v>1</v>
      </c>
      <c r="AC34" s="88" t="str">
        <f t="shared" si="3"/>
        <v>ＯＫ</v>
      </c>
      <c r="AD34" s="87"/>
    </row>
    <row r="35" spans="1:30" ht="22.5" customHeight="1">
      <c r="A35" s="87"/>
      <c r="C35" s="158"/>
      <c r="D35" s="16"/>
      <c r="E35" s="208" t="s">
        <v>25</v>
      </c>
      <c r="F35" s="208"/>
      <c r="G35" s="208"/>
      <c r="H35" s="208"/>
      <c r="I35" s="208"/>
      <c r="J35" s="208"/>
      <c r="K35" s="208"/>
      <c r="L35" s="208"/>
      <c r="M35" s="208"/>
      <c r="N35" s="208"/>
      <c r="O35" s="208"/>
      <c r="P35" s="208"/>
      <c r="Q35" s="209" t="s">
        <v>56</v>
      </c>
      <c r="R35" s="209"/>
      <c r="S35" s="211"/>
      <c r="T35" s="15"/>
      <c r="U35" s="92" t="str">
        <f>IF(V35=1,"完了","未回答")</f>
        <v>完了</v>
      </c>
      <c r="V35" s="93">
        <f>COUNTIF(Q35:R35,"○")</f>
        <v>1</v>
      </c>
      <c r="W35" s="87"/>
      <c r="X35" s="100"/>
      <c r="Y35" s="100"/>
      <c r="Z35" s="100"/>
      <c r="AA35" s="100"/>
      <c r="AB35" s="100">
        <f>IF($Q35=$Y$1,1,IF($R35=$Y$1,2))</f>
        <v>1</v>
      </c>
      <c r="AC35" s="88" t="str">
        <f t="shared" si="3"/>
        <v>ＯＫ</v>
      </c>
      <c r="AD35" s="87"/>
    </row>
    <row r="36" spans="1:30" ht="46.5" customHeight="1">
      <c r="A36" s="87"/>
      <c r="C36" s="158"/>
      <c r="D36" s="16"/>
      <c r="E36" s="213" t="s">
        <v>92</v>
      </c>
      <c r="F36" s="214"/>
      <c r="G36" s="214"/>
      <c r="H36" s="214"/>
      <c r="I36" s="215"/>
      <c r="J36" s="215"/>
      <c r="K36" s="215"/>
      <c r="L36" s="215"/>
      <c r="M36" s="215"/>
      <c r="N36" s="215"/>
      <c r="O36" s="215"/>
      <c r="P36" s="216"/>
      <c r="Q36" s="210"/>
      <c r="R36" s="210"/>
      <c r="S36" s="212"/>
      <c r="T36" s="15"/>
      <c r="U36" s="92"/>
      <c r="V36" s="93"/>
      <c r="W36" s="87"/>
      <c r="X36" s="100"/>
      <c r="Y36" s="100"/>
      <c r="Z36" s="100"/>
      <c r="AA36" s="100"/>
      <c r="AB36" s="100"/>
      <c r="AC36" s="88"/>
      <c r="AD36" s="87"/>
    </row>
    <row r="37" spans="1:30" ht="34.5" customHeight="1" thickBot="1">
      <c r="A37" s="87"/>
      <c r="C37" s="158"/>
      <c r="D37" s="59"/>
      <c r="E37" s="217" t="s">
        <v>64</v>
      </c>
      <c r="F37" s="218"/>
      <c r="G37" s="218"/>
      <c r="H37" s="218"/>
      <c r="I37" s="218"/>
      <c r="J37" s="218"/>
      <c r="K37" s="218"/>
      <c r="L37" s="218"/>
      <c r="M37" s="218"/>
      <c r="N37" s="218"/>
      <c r="O37" s="218"/>
      <c r="P37" s="219"/>
      <c r="Q37" s="72" t="s">
        <v>56</v>
      </c>
      <c r="R37" s="72"/>
      <c r="S37" s="60"/>
      <c r="T37" s="15"/>
      <c r="U37" s="92" t="str">
        <f>IF(V37=1,"完了","未回答")</f>
        <v>完了</v>
      </c>
      <c r="V37" s="93">
        <f>COUNTIF(Q37:R37,"○")</f>
        <v>1</v>
      </c>
      <c r="W37" s="87"/>
      <c r="X37" s="100"/>
      <c r="Y37" s="100"/>
      <c r="Z37" s="100"/>
      <c r="AA37" s="100"/>
      <c r="AB37" s="100">
        <f>IF($Q37=$Y$1,1,IF($R37=$Y$1,2))</f>
        <v>1</v>
      </c>
      <c r="AC37" s="88" t="str">
        <f t="shared" si="3"/>
        <v>ＯＫ</v>
      </c>
      <c r="AD37" s="87"/>
    </row>
    <row r="38" spans="1:30" ht="23.25" customHeight="1" thickBot="1">
      <c r="A38" s="87"/>
      <c r="C38" s="158"/>
      <c r="D38" s="116">
        <v>-6</v>
      </c>
      <c r="E38" s="220" t="s">
        <v>58</v>
      </c>
      <c r="F38" s="220"/>
      <c r="G38" s="220"/>
      <c r="H38" s="220"/>
      <c r="I38" s="220"/>
      <c r="J38" s="220"/>
      <c r="K38" s="220"/>
      <c r="L38" s="220"/>
      <c r="M38" s="221"/>
      <c r="N38" s="221"/>
      <c r="O38" s="221"/>
      <c r="P38" s="221"/>
      <c r="Q38" s="54"/>
      <c r="R38" s="58"/>
      <c r="S38" s="125" t="s">
        <v>108</v>
      </c>
      <c r="T38" s="15"/>
      <c r="U38" s="92"/>
      <c r="V38" s="93"/>
      <c r="W38" s="87"/>
      <c r="X38" s="100"/>
      <c r="Y38" s="100"/>
      <c r="Z38" s="100"/>
      <c r="AA38" s="100"/>
      <c r="AB38" s="100"/>
      <c r="AC38" s="88"/>
      <c r="AD38" s="87"/>
    </row>
    <row r="39" spans="1:30" ht="22.5" customHeight="1">
      <c r="A39" s="87"/>
      <c r="C39" s="158"/>
      <c r="D39" s="16"/>
      <c r="E39" s="200" t="s">
        <v>27</v>
      </c>
      <c r="F39" s="200"/>
      <c r="G39" s="200"/>
      <c r="H39" s="200"/>
      <c r="I39" s="200"/>
      <c r="J39" s="200"/>
      <c r="K39" s="200"/>
      <c r="L39" s="200"/>
      <c r="M39" s="200"/>
      <c r="N39" s="200"/>
      <c r="O39" s="200"/>
      <c r="P39" s="200"/>
      <c r="Q39" s="71" t="s">
        <v>56</v>
      </c>
      <c r="R39" s="69"/>
      <c r="S39" s="126" t="s">
        <v>95</v>
      </c>
      <c r="T39" s="15"/>
      <c r="U39" s="92" t="str">
        <f>IF(V39=1,"完了","未回答")</f>
        <v>完了</v>
      </c>
      <c r="V39" s="93">
        <f>COUNTIF(Q39:R39,"○")</f>
        <v>1</v>
      </c>
      <c r="W39" s="87"/>
      <c r="X39" s="100"/>
      <c r="Y39" s="100"/>
      <c r="Z39" s="100"/>
      <c r="AA39" s="100"/>
      <c r="AB39" s="100">
        <f>IF($Q39=$Y$1,1,IF($R39=$Y$1,2))</f>
        <v>1</v>
      </c>
      <c r="AC39" s="88" t="str">
        <f t="shared" si="3"/>
        <v>ＯＫ</v>
      </c>
      <c r="AD39" s="87"/>
    </row>
    <row r="40" spans="1:30" ht="22.5" customHeight="1">
      <c r="A40" s="87"/>
      <c r="C40" s="158"/>
      <c r="D40" s="16"/>
      <c r="E40" s="184" t="s">
        <v>28</v>
      </c>
      <c r="F40" s="184"/>
      <c r="G40" s="184"/>
      <c r="H40" s="184"/>
      <c r="I40" s="184"/>
      <c r="J40" s="184"/>
      <c r="K40" s="184"/>
      <c r="L40" s="184"/>
      <c r="M40" s="184"/>
      <c r="N40" s="184"/>
      <c r="O40" s="184"/>
      <c r="P40" s="184"/>
      <c r="Q40" s="71" t="s">
        <v>56</v>
      </c>
      <c r="R40" s="70"/>
      <c r="S40" s="126" t="s">
        <v>96</v>
      </c>
      <c r="T40" s="15"/>
      <c r="U40" s="92" t="str">
        <f>IF(V40=1,"完了","未回答")</f>
        <v>完了</v>
      </c>
      <c r="V40" s="93">
        <f>COUNTIF(Q40:R40,"○")</f>
        <v>1</v>
      </c>
      <c r="W40" s="87"/>
      <c r="X40" s="100"/>
      <c r="Y40" s="100"/>
      <c r="Z40" s="100"/>
      <c r="AA40" s="100"/>
      <c r="AB40" s="100">
        <f>IF($Q40=$Y$1,1,IF($R40=$Y$1,2))</f>
        <v>1</v>
      </c>
      <c r="AC40" s="88" t="str">
        <f t="shared" si="3"/>
        <v>ＯＫ</v>
      </c>
      <c r="AD40" s="87"/>
    </row>
    <row r="41" spans="1:30" ht="22.5" customHeight="1">
      <c r="A41" s="87"/>
      <c r="C41" s="158"/>
      <c r="D41" s="16"/>
      <c r="E41" s="184" t="s">
        <v>29</v>
      </c>
      <c r="F41" s="184"/>
      <c r="G41" s="184"/>
      <c r="H41" s="184"/>
      <c r="I41" s="184"/>
      <c r="J41" s="184"/>
      <c r="K41" s="184"/>
      <c r="L41" s="184"/>
      <c r="M41" s="184"/>
      <c r="N41" s="184"/>
      <c r="O41" s="184"/>
      <c r="P41" s="184"/>
      <c r="Q41" s="71" t="s">
        <v>56</v>
      </c>
      <c r="R41" s="70"/>
      <c r="S41" s="126" t="s">
        <v>97</v>
      </c>
      <c r="T41" s="15"/>
      <c r="U41" s="92" t="str">
        <f>IF(V41=1,"完了","未回答")</f>
        <v>完了</v>
      </c>
      <c r="V41" s="93">
        <f>COUNTIF(Q41:R41,"○")</f>
        <v>1</v>
      </c>
      <c r="W41" s="87"/>
      <c r="X41" s="100"/>
      <c r="Y41" s="100"/>
      <c r="Z41" s="100"/>
      <c r="AA41" s="100"/>
      <c r="AB41" s="100">
        <f>IF($Q41=$Y$1,1,IF($R41=$Y$1,2))</f>
        <v>1</v>
      </c>
      <c r="AC41" s="88" t="str">
        <f t="shared" si="3"/>
        <v>ＯＫ</v>
      </c>
      <c r="AD41" s="87"/>
    </row>
    <row r="42" spans="1:30" ht="22.5" customHeight="1" thickBot="1">
      <c r="A42" s="87"/>
      <c r="C42" s="158"/>
      <c r="D42" s="105"/>
      <c r="E42" s="208" t="s">
        <v>30</v>
      </c>
      <c r="F42" s="208"/>
      <c r="G42" s="208"/>
      <c r="H42" s="208"/>
      <c r="I42" s="208"/>
      <c r="J42" s="208"/>
      <c r="K42" s="208"/>
      <c r="L42" s="208"/>
      <c r="M42" s="208"/>
      <c r="N42" s="208"/>
      <c r="O42" s="208"/>
      <c r="P42" s="208"/>
      <c r="Q42" s="70" t="s">
        <v>56</v>
      </c>
      <c r="R42" s="70"/>
      <c r="S42" s="127" t="s">
        <v>98</v>
      </c>
      <c r="T42" s="15"/>
      <c r="U42" s="92" t="str">
        <f>IF(V42=1,"完了","未回答")</f>
        <v>完了</v>
      </c>
      <c r="V42" s="93">
        <f>COUNTIF(Q42:R42,"○")</f>
        <v>1</v>
      </c>
      <c r="W42" s="87"/>
      <c r="X42" s="100"/>
      <c r="Y42" s="100"/>
      <c r="Z42" s="100"/>
      <c r="AA42" s="100"/>
      <c r="AB42" s="100">
        <f>IF($Q42=$Y$1,1,IF($R42=$Y$1,2))</f>
        <v>1</v>
      </c>
      <c r="AC42" s="88" t="str">
        <f t="shared" si="3"/>
        <v>ＯＫ</v>
      </c>
      <c r="AD42" s="87"/>
    </row>
    <row r="43" spans="1:30" ht="27" customHeight="1" thickBot="1">
      <c r="A43" s="87"/>
      <c r="C43" s="158"/>
      <c r="D43" s="103">
        <v>-7</v>
      </c>
      <c r="E43" s="206" t="s">
        <v>31</v>
      </c>
      <c r="F43" s="206"/>
      <c r="G43" s="206"/>
      <c r="H43" s="206"/>
      <c r="I43" s="206"/>
      <c r="J43" s="206"/>
      <c r="K43" s="206"/>
      <c r="L43" s="206"/>
      <c r="M43" s="167" t="str">
        <f>IF(Q43=$Y$1,"⇒(8)へ進んでください","")</f>
        <v>⇒(8)へ進んでください</v>
      </c>
      <c r="N43" s="167"/>
      <c r="O43" s="167"/>
      <c r="P43" s="167"/>
      <c r="Q43" s="68" t="s">
        <v>56</v>
      </c>
      <c r="R43" s="68"/>
      <c r="S43" s="124" t="s">
        <v>108</v>
      </c>
      <c r="T43" s="15"/>
      <c r="U43" s="92" t="str">
        <f>IF(V43=0,"未回答",IF(V43&gt;1,"複数回答不可","完了"))</f>
        <v>完了</v>
      </c>
      <c r="V43" s="93">
        <f>COUNTIF(Q43:R43,"○")</f>
        <v>1</v>
      </c>
      <c r="W43" s="87"/>
      <c r="X43" s="100"/>
      <c r="Y43" s="100"/>
      <c r="Z43" s="100"/>
      <c r="AA43" s="100"/>
      <c r="AB43" s="100">
        <f>IF($Q43=$Y$1,1,IF($R43=$Y$1,2))</f>
        <v>1</v>
      </c>
      <c r="AC43" s="88" t="str">
        <f t="shared" si="3"/>
        <v>ＯＫ</v>
      </c>
      <c r="AD43" s="87"/>
    </row>
    <row r="44" spans="1:30" ht="17.25">
      <c r="A44" s="87"/>
      <c r="C44" s="158"/>
      <c r="D44" s="106"/>
      <c r="E44" s="181" t="str">
        <f>IF(R43=$Y$1,"前払金が発生する場合は以下に回答してください","")</f>
        <v/>
      </c>
      <c r="F44" s="182"/>
      <c r="G44" s="182"/>
      <c r="H44" s="182"/>
      <c r="I44" s="182"/>
      <c r="J44" s="182"/>
      <c r="K44" s="182"/>
      <c r="L44" s="182"/>
      <c r="M44" s="182"/>
      <c r="N44" s="182"/>
      <c r="O44" s="182"/>
      <c r="P44" s="183"/>
      <c r="Q44" s="55"/>
      <c r="R44" s="55"/>
      <c r="S44" s="128"/>
      <c r="T44" s="17"/>
      <c r="U44" s="92"/>
      <c r="V44" s="93"/>
      <c r="W44" s="87"/>
      <c r="X44" s="100"/>
      <c r="Y44" s="100"/>
      <c r="Z44" s="100"/>
      <c r="AA44" s="100"/>
      <c r="AB44" s="100"/>
      <c r="AC44" s="88"/>
      <c r="AD44" s="87"/>
    </row>
    <row r="45" spans="1:30" ht="22.5" customHeight="1">
      <c r="A45" s="87"/>
      <c r="C45" s="158"/>
      <c r="D45" s="105"/>
      <c r="E45" s="200" t="s">
        <v>65</v>
      </c>
      <c r="F45" s="200"/>
      <c r="G45" s="200"/>
      <c r="H45" s="200"/>
      <c r="I45" s="200"/>
      <c r="J45" s="200"/>
      <c r="K45" s="200"/>
      <c r="L45" s="200"/>
      <c r="M45" s="200"/>
      <c r="N45" s="200"/>
      <c r="O45" s="200"/>
      <c r="P45" s="200"/>
      <c r="Q45" s="71"/>
      <c r="R45" s="69"/>
      <c r="S45" s="126" t="s">
        <v>99</v>
      </c>
      <c r="T45" s="15"/>
      <c r="U45" s="92" t="str">
        <f>IF($R$43=$X$1,"複数回答不可",IF(V45=1,"完了","未回答"))</f>
        <v>複数回答不可</v>
      </c>
      <c r="V45" s="93">
        <f>COUNTIF(Q45:R45,"○")</f>
        <v>0</v>
      </c>
      <c r="W45" s="87"/>
      <c r="X45" s="100"/>
      <c r="Y45" s="100"/>
      <c r="Z45" s="100"/>
      <c r="AA45" s="100"/>
      <c r="AB45" s="100" t="b">
        <f>IF($Q45=$Y$1,1,IF($R45=$Y$1,2))</f>
        <v>0</v>
      </c>
      <c r="AC45" s="88" t="str">
        <f t="shared" si="3"/>
        <v>要チェック</v>
      </c>
      <c r="AD45" s="87"/>
    </row>
    <row r="46" spans="1:30" ht="22.5" customHeight="1">
      <c r="A46" s="87"/>
      <c r="C46" s="158"/>
      <c r="D46" s="105"/>
      <c r="E46" s="184" t="s">
        <v>32</v>
      </c>
      <c r="F46" s="184"/>
      <c r="G46" s="184"/>
      <c r="H46" s="184"/>
      <c r="I46" s="184"/>
      <c r="J46" s="184"/>
      <c r="K46" s="184"/>
      <c r="L46" s="184"/>
      <c r="M46" s="184"/>
      <c r="N46" s="184"/>
      <c r="O46" s="184"/>
      <c r="P46" s="184"/>
      <c r="Q46" s="71"/>
      <c r="R46" s="70"/>
      <c r="S46" s="126" t="s">
        <v>109</v>
      </c>
      <c r="T46" s="15"/>
      <c r="U46" s="92" t="str">
        <f>IF($R$43=$X$1,"複数回答不可",IF(V46=1,"完了","未回答"))</f>
        <v>複数回答不可</v>
      </c>
      <c r="V46" s="93">
        <f>COUNTIF(Q46:R46,"○")</f>
        <v>0</v>
      </c>
      <c r="W46" s="87"/>
      <c r="X46" s="100"/>
      <c r="Y46" s="100"/>
      <c r="Z46" s="100"/>
      <c r="AA46" s="100"/>
      <c r="AB46" s="100" t="b">
        <f>IF($Q46=$Y$1,1,IF($R46=$Y$1,2))</f>
        <v>0</v>
      </c>
      <c r="AC46" s="88" t="str">
        <f t="shared" si="3"/>
        <v>要チェック</v>
      </c>
      <c r="AD46" s="87"/>
    </row>
    <row r="47" spans="1:30" ht="22.5" customHeight="1" thickBot="1">
      <c r="A47" s="87"/>
      <c r="C47" s="159"/>
      <c r="D47" s="107"/>
      <c r="E47" s="222" t="s">
        <v>33</v>
      </c>
      <c r="F47" s="222"/>
      <c r="G47" s="222"/>
      <c r="H47" s="222"/>
      <c r="I47" s="222"/>
      <c r="J47" s="222"/>
      <c r="K47" s="222"/>
      <c r="L47" s="222"/>
      <c r="M47" s="222"/>
      <c r="N47" s="222"/>
      <c r="O47" s="222"/>
      <c r="P47" s="222"/>
      <c r="Q47" s="72"/>
      <c r="R47" s="72"/>
      <c r="S47" s="129" t="s">
        <v>109</v>
      </c>
      <c r="T47" s="15"/>
      <c r="U47" s="92" t="str">
        <f>IF($R$43=$X$1,"複数回答不可",IF(V47=1,"完了","未回答"))</f>
        <v>複数回答不可</v>
      </c>
      <c r="V47" s="93">
        <f>COUNTIF(Q47:R47,"○")</f>
        <v>0</v>
      </c>
      <c r="W47" s="87"/>
      <c r="X47" s="100"/>
      <c r="Y47" s="100"/>
      <c r="Z47" s="100"/>
      <c r="AA47" s="100"/>
      <c r="AB47" s="100" t="b">
        <f>IF($Q47=$Y$1,1,IF($R47=$Y$1,2))</f>
        <v>0</v>
      </c>
      <c r="AC47" s="88" t="str">
        <f t="shared" si="3"/>
        <v>要チェック</v>
      </c>
      <c r="AD47" s="87"/>
    </row>
    <row r="48" spans="1:30" ht="20.25" customHeight="1">
      <c r="A48" s="87"/>
      <c r="C48" s="223" t="s">
        <v>34</v>
      </c>
      <c r="D48" s="108">
        <v>-8</v>
      </c>
      <c r="E48" s="194" t="s">
        <v>35</v>
      </c>
      <c r="F48" s="194"/>
      <c r="G48" s="194"/>
      <c r="H48" s="194"/>
      <c r="I48" s="194"/>
      <c r="J48" s="194"/>
      <c r="K48" s="194"/>
      <c r="L48" s="194"/>
      <c r="M48" s="194"/>
      <c r="N48" s="194"/>
      <c r="O48" s="194"/>
      <c r="P48" s="225"/>
      <c r="Q48" s="226" t="s">
        <v>56</v>
      </c>
      <c r="R48" s="226"/>
      <c r="S48" s="228" t="s">
        <v>110</v>
      </c>
      <c r="T48" s="22"/>
      <c r="U48" s="92" t="str">
        <f>IF(V48=0,"未回答",IF(V48&gt;1,"複数回答不可","完了"))</f>
        <v>完了</v>
      </c>
      <c r="V48" s="93">
        <f>COUNTIF(Q48:R48,"○")</f>
        <v>1</v>
      </c>
      <c r="W48" s="87"/>
      <c r="X48" s="100"/>
      <c r="Y48" s="100"/>
      <c r="Z48" s="100"/>
      <c r="AA48" s="100"/>
      <c r="AB48" s="100">
        <f>IF($Q48=$Y$1,1,IF($R48=$Y$1,2))</f>
        <v>1</v>
      </c>
      <c r="AC48" s="88" t="str">
        <f t="shared" si="3"/>
        <v>ＯＫ</v>
      </c>
      <c r="AD48" s="87"/>
    </row>
    <row r="49" spans="1:30" ht="14.25" customHeight="1" thickBot="1">
      <c r="A49" s="87"/>
      <c r="C49" s="224"/>
      <c r="D49" s="109"/>
      <c r="E49" s="230" t="s">
        <v>60</v>
      </c>
      <c r="F49" s="230"/>
      <c r="G49" s="230"/>
      <c r="H49" s="230"/>
      <c r="I49" s="230"/>
      <c r="J49" s="230"/>
      <c r="K49" s="230"/>
      <c r="L49" s="230"/>
      <c r="M49" s="230"/>
      <c r="N49" s="230"/>
      <c r="O49" s="230"/>
      <c r="P49" s="231"/>
      <c r="Q49" s="227"/>
      <c r="R49" s="227"/>
      <c r="S49" s="229"/>
      <c r="T49" s="15"/>
      <c r="U49" s="92"/>
      <c r="V49" s="93"/>
      <c r="W49" s="87"/>
      <c r="X49" s="100"/>
      <c r="Y49" s="100"/>
      <c r="Z49" s="100"/>
      <c r="AA49" s="100"/>
      <c r="AB49" s="100"/>
      <c r="AC49" s="88"/>
      <c r="AD49" s="87"/>
    </row>
    <row r="50" spans="1:30" ht="27" customHeight="1" thickBot="1">
      <c r="A50" s="87"/>
      <c r="C50" s="223" t="s">
        <v>36</v>
      </c>
      <c r="D50" s="110">
        <v>-9</v>
      </c>
      <c r="E50" s="160" t="s">
        <v>93</v>
      </c>
      <c r="F50" s="160"/>
      <c r="G50" s="160"/>
      <c r="H50" s="160"/>
      <c r="I50" s="160"/>
      <c r="J50" s="160"/>
      <c r="K50" s="160"/>
      <c r="L50" s="160"/>
      <c r="M50" s="160"/>
      <c r="N50" s="160"/>
      <c r="O50" s="160"/>
      <c r="P50" s="233"/>
      <c r="Q50" s="68"/>
      <c r="R50" s="68" t="s">
        <v>56</v>
      </c>
      <c r="S50" s="130" t="s">
        <v>111</v>
      </c>
      <c r="T50" s="22"/>
      <c r="U50" s="92" t="str">
        <f t="shared" ref="U50:U61" si="4">IF(V50=0,"未回答",IF(V50&gt;1,"複数回答不可","完了"))</f>
        <v>完了</v>
      </c>
      <c r="V50" s="93">
        <f>COUNTIF(Q50:R50,"○")</f>
        <v>1</v>
      </c>
      <c r="W50" s="101"/>
      <c r="X50" s="100"/>
      <c r="Y50" s="100"/>
      <c r="Z50" s="100"/>
      <c r="AA50" s="100"/>
      <c r="AB50" s="100">
        <f>IF($Q50=$Y$1,1,IF($R50=$Y$1,2))</f>
        <v>2</v>
      </c>
      <c r="AC50" s="88" t="str">
        <f t="shared" si="3"/>
        <v>要チェック</v>
      </c>
      <c r="AD50" s="87"/>
    </row>
    <row r="51" spans="1:30" ht="23.25" customHeight="1">
      <c r="A51" s="87"/>
      <c r="C51" s="232"/>
      <c r="D51" s="108">
        <v>-10</v>
      </c>
      <c r="E51" s="234" t="s">
        <v>59</v>
      </c>
      <c r="F51" s="234"/>
      <c r="G51" s="234"/>
      <c r="H51" s="234"/>
      <c r="I51" s="234"/>
      <c r="J51" s="234"/>
      <c r="K51" s="234"/>
      <c r="L51" s="234"/>
      <c r="M51" s="234"/>
      <c r="N51" s="234"/>
      <c r="O51" s="234"/>
      <c r="P51" s="235"/>
      <c r="Q51" s="226" t="s">
        <v>56</v>
      </c>
      <c r="R51" s="226"/>
      <c r="S51" s="228" t="s">
        <v>111</v>
      </c>
      <c r="T51" s="22"/>
      <c r="U51" s="92" t="str">
        <f t="shared" si="4"/>
        <v>完了</v>
      </c>
      <c r="V51" s="93">
        <f>COUNTIF(Q51:R51,"○")</f>
        <v>1</v>
      </c>
      <c r="W51" s="87"/>
      <c r="X51" s="100"/>
      <c r="Y51" s="100"/>
      <c r="Z51" s="100"/>
      <c r="AA51" s="100"/>
      <c r="AB51" s="100">
        <f>IF($Q51=$Y$1,1,IF($R51=$Y$1,2))</f>
        <v>1</v>
      </c>
      <c r="AC51" s="88" t="str">
        <f t="shared" si="3"/>
        <v>ＯＫ</v>
      </c>
      <c r="AD51" s="87"/>
    </row>
    <row r="52" spans="1:30" ht="13.5" customHeight="1" thickBot="1">
      <c r="A52" s="87"/>
      <c r="C52" s="232"/>
      <c r="D52" s="111"/>
      <c r="E52" s="221"/>
      <c r="F52" s="221"/>
      <c r="G52" s="221"/>
      <c r="H52" s="221"/>
      <c r="I52" s="221"/>
      <c r="J52" s="221"/>
      <c r="K52" s="221"/>
      <c r="L52" s="221"/>
      <c r="M52" s="221"/>
      <c r="N52" s="221"/>
      <c r="O52" s="221"/>
      <c r="P52" s="236"/>
      <c r="Q52" s="227"/>
      <c r="R52" s="227"/>
      <c r="S52" s="229"/>
      <c r="T52" s="22"/>
      <c r="U52" s="92"/>
      <c r="V52" s="93"/>
      <c r="W52" s="87"/>
      <c r="X52" s="100"/>
      <c r="Y52" s="100"/>
      <c r="Z52" s="100"/>
      <c r="AA52" s="100"/>
      <c r="AB52" s="100"/>
      <c r="AC52" s="88"/>
      <c r="AD52" s="87"/>
    </row>
    <row r="53" spans="1:30" ht="33.75" customHeight="1" thickBot="1">
      <c r="A53" s="87"/>
      <c r="C53" s="224"/>
      <c r="D53" s="111">
        <v>-11</v>
      </c>
      <c r="E53" s="237" t="s">
        <v>75</v>
      </c>
      <c r="F53" s="206"/>
      <c r="G53" s="206"/>
      <c r="H53" s="206"/>
      <c r="I53" s="206"/>
      <c r="J53" s="206"/>
      <c r="K53" s="206"/>
      <c r="L53" s="206"/>
      <c r="M53" s="206"/>
      <c r="N53" s="206"/>
      <c r="O53" s="206"/>
      <c r="P53" s="238"/>
      <c r="Q53" s="68" t="s">
        <v>56</v>
      </c>
      <c r="R53" s="68"/>
      <c r="S53" s="130" t="s">
        <v>112</v>
      </c>
      <c r="T53" s="22"/>
      <c r="U53" s="92" t="str">
        <f>IF(V53=0,"未回答",IF(V53&gt;1,"複数回答不可","完了"))</f>
        <v>完了</v>
      </c>
      <c r="V53" s="93">
        <f>COUNTIF(Q53:R53,"○")</f>
        <v>1</v>
      </c>
      <c r="W53" s="87"/>
      <c r="X53" s="100"/>
      <c r="Y53" s="100"/>
      <c r="Z53" s="100"/>
      <c r="AA53" s="100"/>
      <c r="AB53" s="100">
        <f>IF($Q53=$Y$1,1,IF($R53=$Y$1,2))</f>
        <v>1</v>
      </c>
      <c r="AC53" s="88" t="str">
        <f t="shared" si="3"/>
        <v>ＯＫ</v>
      </c>
      <c r="AD53" s="87"/>
    </row>
    <row r="54" spans="1:30" ht="27" customHeight="1" thickBot="1">
      <c r="A54" s="87"/>
      <c r="C54" s="239" t="s">
        <v>37</v>
      </c>
      <c r="D54" s="112">
        <v>-12</v>
      </c>
      <c r="E54" s="160" t="s">
        <v>38</v>
      </c>
      <c r="F54" s="160"/>
      <c r="G54" s="160"/>
      <c r="H54" s="160"/>
      <c r="I54" s="160"/>
      <c r="J54" s="160"/>
      <c r="K54" s="160"/>
      <c r="L54" s="160"/>
      <c r="M54" s="160"/>
      <c r="N54" s="160"/>
      <c r="O54" s="160"/>
      <c r="P54" s="233"/>
      <c r="Q54" s="68"/>
      <c r="R54" s="68" t="s">
        <v>56</v>
      </c>
      <c r="S54" s="130" t="s">
        <v>113</v>
      </c>
      <c r="T54" s="22"/>
      <c r="U54" s="92" t="str">
        <f>IF(V54=0,"未回答",IF(V54&gt;1,"複数回答不可","完了"))</f>
        <v>完了</v>
      </c>
      <c r="V54" s="93">
        <f>COUNTIF(Q54:R54,"○")</f>
        <v>1</v>
      </c>
      <c r="W54" s="87"/>
      <c r="X54" s="100"/>
      <c r="Y54" s="100"/>
      <c r="Z54" s="100"/>
      <c r="AA54" s="100"/>
      <c r="AB54" s="100">
        <f>IF($Q54=$Y$1,1,IF($R54=$Y$1,2))</f>
        <v>2</v>
      </c>
      <c r="AC54" s="88" t="str">
        <f t="shared" si="3"/>
        <v>要チェック</v>
      </c>
      <c r="AD54" s="87"/>
    </row>
    <row r="55" spans="1:30" ht="27" customHeight="1" thickBot="1">
      <c r="A55" s="87"/>
      <c r="C55" s="240"/>
      <c r="D55" s="112">
        <v>-13</v>
      </c>
      <c r="E55" s="160" t="s">
        <v>39</v>
      </c>
      <c r="F55" s="160"/>
      <c r="G55" s="160"/>
      <c r="H55" s="160"/>
      <c r="I55" s="160"/>
      <c r="J55" s="160"/>
      <c r="K55" s="160"/>
      <c r="L55" s="160"/>
      <c r="M55" s="160"/>
      <c r="N55" s="160"/>
      <c r="O55" s="160"/>
      <c r="P55" s="233"/>
      <c r="Q55" s="68" t="s">
        <v>56</v>
      </c>
      <c r="R55" s="68"/>
      <c r="S55" s="130" t="s">
        <v>113</v>
      </c>
      <c r="T55" s="22"/>
      <c r="U55" s="92" t="str">
        <f t="shared" si="4"/>
        <v>完了</v>
      </c>
      <c r="V55" s="93">
        <f>COUNTIF(Q55:R55,"○")</f>
        <v>1</v>
      </c>
      <c r="W55" s="87"/>
      <c r="X55" s="100"/>
      <c r="Y55" s="100"/>
      <c r="Z55" s="100"/>
      <c r="AA55" s="100"/>
      <c r="AB55" s="100">
        <f>IF($Q55=$Y$1,1,IF($R55=$Y$1,2))</f>
        <v>1</v>
      </c>
      <c r="AC55" s="88" t="str">
        <f t="shared" si="3"/>
        <v>ＯＫ</v>
      </c>
      <c r="AD55" s="87"/>
    </row>
    <row r="56" spans="1:30" ht="27" customHeight="1" thickBot="1">
      <c r="A56" s="87"/>
      <c r="C56" s="240"/>
      <c r="D56" s="112">
        <v>-14</v>
      </c>
      <c r="E56" s="160" t="s">
        <v>40</v>
      </c>
      <c r="F56" s="160"/>
      <c r="G56" s="160"/>
      <c r="H56" s="160"/>
      <c r="I56" s="160"/>
      <c r="J56" s="160"/>
      <c r="K56" s="160"/>
      <c r="L56" s="160"/>
      <c r="M56" s="160"/>
      <c r="N56" s="160"/>
      <c r="O56" s="160"/>
      <c r="P56" s="233"/>
      <c r="Q56" s="68" t="s">
        <v>56</v>
      </c>
      <c r="R56" s="68"/>
      <c r="S56" s="130" t="s">
        <v>113</v>
      </c>
      <c r="T56" s="22"/>
      <c r="U56" s="92" t="str">
        <f t="shared" si="4"/>
        <v>完了</v>
      </c>
      <c r="V56" s="93">
        <f>COUNTIF(Q56:R56,"○")</f>
        <v>1</v>
      </c>
      <c r="W56" s="87"/>
      <c r="X56" s="100"/>
      <c r="Y56" s="100"/>
      <c r="Z56" s="100"/>
      <c r="AA56" s="100"/>
      <c r="AB56" s="100">
        <f>IF($Q56=$Y$1,1,IF($R56=$Y$1,2))</f>
        <v>1</v>
      </c>
      <c r="AC56" s="88" t="str">
        <f t="shared" si="3"/>
        <v>ＯＫ</v>
      </c>
      <c r="AD56" s="87"/>
    </row>
    <row r="57" spans="1:30" ht="23.25" customHeight="1">
      <c r="A57" s="87"/>
      <c r="C57" s="240"/>
      <c r="D57" s="242">
        <v>-15</v>
      </c>
      <c r="E57" s="244" t="s">
        <v>41</v>
      </c>
      <c r="F57" s="244"/>
      <c r="G57" s="244"/>
      <c r="H57" s="244"/>
      <c r="I57" s="244"/>
      <c r="J57" s="244"/>
      <c r="K57" s="244"/>
      <c r="L57" s="244"/>
      <c r="M57" s="244"/>
      <c r="N57" s="244"/>
      <c r="O57" s="244"/>
      <c r="P57" s="245"/>
      <c r="Q57" s="226"/>
      <c r="R57" s="226" t="s">
        <v>56</v>
      </c>
      <c r="S57" s="228" t="s">
        <v>113</v>
      </c>
      <c r="T57" s="22"/>
      <c r="U57" s="92" t="str">
        <f t="shared" si="4"/>
        <v>完了</v>
      </c>
      <c r="V57" s="93">
        <f>COUNTIF(Q57:R57,"○")</f>
        <v>1</v>
      </c>
      <c r="W57" s="87"/>
      <c r="X57" s="100"/>
      <c r="Y57" s="100"/>
      <c r="Z57" s="100"/>
      <c r="AA57" s="100"/>
      <c r="AB57" s="100">
        <f>IF($Q57=$Y$1,1,IF($R57=$Y$1,2))</f>
        <v>2</v>
      </c>
      <c r="AC57" s="88" t="str">
        <f t="shared" si="3"/>
        <v>要チェック</v>
      </c>
      <c r="AD57" s="87"/>
    </row>
    <row r="58" spans="1:30" ht="12.75" customHeight="1" thickBot="1">
      <c r="A58" s="87"/>
      <c r="C58" s="240"/>
      <c r="D58" s="243"/>
      <c r="E58" s="246"/>
      <c r="F58" s="246"/>
      <c r="G58" s="246"/>
      <c r="H58" s="246"/>
      <c r="I58" s="246"/>
      <c r="J58" s="246"/>
      <c r="K58" s="246"/>
      <c r="L58" s="246"/>
      <c r="M58" s="246"/>
      <c r="N58" s="246"/>
      <c r="O58" s="246"/>
      <c r="P58" s="247"/>
      <c r="Q58" s="227"/>
      <c r="R58" s="227"/>
      <c r="S58" s="229"/>
      <c r="T58" s="15"/>
      <c r="U58" s="92"/>
      <c r="V58" s="93"/>
      <c r="W58" s="87"/>
      <c r="X58" s="100"/>
      <c r="Y58" s="100"/>
      <c r="Z58" s="100"/>
      <c r="AA58" s="100"/>
      <c r="AB58" s="100"/>
      <c r="AC58" s="88"/>
      <c r="AD58" s="87"/>
    </row>
    <row r="59" spans="1:30" ht="27" customHeight="1" thickBot="1">
      <c r="A59" s="87"/>
      <c r="C59" s="240"/>
      <c r="D59" s="112">
        <v>-16</v>
      </c>
      <c r="E59" s="160" t="s">
        <v>42</v>
      </c>
      <c r="F59" s="160"/>
      <c r="G59" s="160"/>
      <c r="H59" s="160"/>
      <c r="I59" s="160"/>
      <c r="J59" s="160"/>
      <c r="K59" s="160"/>
      <c r="L59" s="160"/>
      <c r="M59" s="160"/>
      <c r="N59" s="160"/>
      <c r="O59" s="160"/>
      <c r="P59" s="233"/>
      <c r="Q59" s="68"/>
      <c r="R59" s="68" t="s">
        <v>56</v>
      </c>
      <c r="S59" s="130" t="s">
        <v>113</v>
      </c>
      <c r="T59" s="22"/>
      <c r="U59" s="92" t="str">
        <f t="shared" si="4"/>
        <v>完了</v>
      </c>
      <c r="V59" s="93">
        <f>COUNTIF(Q59:R59,"○")</f>
        <v>1</v>
      </c>
      <c r="W59" s="87"/>
      <c r="X59" s="100"/>
      <c r="Y59" s="100"/>
      <c r="Z59" s="100"/>
      <c r="AA59" s="100"/>
      <c r="AB59" s="100">
        <f>IF($Q59=$Y$1,1,IF($R59=$Y$1,2))</f>
        <v>2</v>
      </c>
      <c r="AC59" s="88" t="str">
        <f t="shared" si="3"/>
        <v>要チェック</v>
      </c>
      <c r="AD59" s="87"/>
    </row>
    <row r="60" spans="1:30" ht="27" customHeight="1" thickBot="1">
      <c r="A60" s="87"/>
      <c r="C60" s="240"/>
      <c r="D60" s="112">
        <v>-17</v>
      </c>
      <c r="E60" s="160" t="s">
        <v>43</v>
      </c>
      <c r="F60" s="160"/>
      <c r="G60" s="160"/>
      <c r="H60" s="160"/>
      <c r="I60" s="160"/>
      <c r="J60" s="160"/>
      <c r="K60" s="160"/>
      <c r="L60" s="160"/>
      <c r="M60" s="160"/>
      <c r="N60" s="160"/>
      <c r="O60" s="160"/>
      <c r="P60" s="233"/>
      <c r="Q60" s="68" t="s">
        <v>56</v>
      </c>
      <c r="R60" s="68"/>
      <c r="S60" s="130" t="s">
        <v>113</v>
      </c>
      <c r="T60" s="22"/>
      <c r="U60" s="92" t="str">
        <f t="shared" si="4"/>
        <v>完了</v>
      </c>
      <c r="V60" s="93">
        <f>COUNTIF(Q60:R60,"○")</f>
        <v>1</v>
      </c>
      <c r="W60" s="87"/>
      <c r="X60" s="100"/>
      <c r="Y60" s="100"/>
      <c r="Z60" s="100"/>
      <c r="AA60" s="100"/>
      <c r="AB60" s="100">
        <f>IF($Q60=$Y$1,1,IF($R60=$Y$1,2))</f>
        <v>1</v>
      </c>
      <c r="AC60" s="88" t="str">
        <f t="shared" si="3"/>
        <v>ＯＫ</v>
      </c>
      <c r="AD60" s="87"/>
    </row>
    <row r="61" spans="1:30" ht="35.25" customHeight="1" thickBot="1">
      <c r="A61" s="87"/>
      <c r="C61" s="240"/>
      <c r="D61" s="115">
        <v>-18</v>
      </c>
      <c r="E61" s="248" t="s">
        <v>76</v>
      </c>
      <c r="F61" s="248"/>
      <c r="G61" s="248"/>
      <c r="H61" s="248"/>
      <c r="I61" s="248"/>
      <c r="J61" s="248"/>
      <c r="K61" s="248"/>
      <c r="L61" s="248"/>
      <c r="M61" s="248"/>
      <c r="N61" s="248"/>
      <c r="O61" s="248"/>
      <c r="P61" s="249"/>
      <c r="Q61" s="68" t="s">
        <v>56</v>
      </c>
      <c r="R61" s="68"/>
      <c r="S61" s="130" t="s">
        <v>114</v>
      </c>
      <c r="T61" s="22"/>
      <c r="U61" s="92" t="str">
        <f t="shared" si="4"/>
        <v>完了</v>
      </c>
      <c r="V61" s="93">
        <f>COUNTIF(Q61:R61,"○")</f>
        <v>1</v>
      </c>
      <c r="W61" s="87"/>
      <c r="X61" s="100"/>
      <c r="Y61" s="100"/>
      <c r="Z61" s="100"/>
      <c r="AA61" s="100"/>
      <c r="AB61" s="100">
        <f>IF($Q61=$Y$1,1,IF($R61=$Y$1,2))</f>
        <v>1</v>
      </c>
      <c r="AC61" s="88" t="str">
        <f t="shared" si="3"/>
        <v>ＯＫ</v>
      </c>
      <c r="AD61" s="87"/>
    </row>
    <row r="62" spans="1:30" ht="27" customHeight="1" thickBot="1">
      <c r="A62" s="87"/>
      <c r="C62" s="241"/>
      <c r="D62" s="115">
        <v>-19</v>
      </c>
      <c r="E62" s="163" t="s">
        <v>94</v>
      </c>
      <c r="F62" s="163"/>
      <c r="G62" s="163"/>
      <c r="H62" s="163"/>
      <c r="I62" s="163"/>
      <c r="J62" s="163"/>
      <c r="K62" s="163"/>
      <c r="L62" s="163"/>
      <c r="M62" s="163"/>
      <c r="N62" s="163"/>
      <c r="O62" s="163"/>
      <c r="P62" s="164"/>
      <c r="Q62" s="68" t="s">
        <v>56</v>
      </c>
      <c r="R62" s="68"/>
      <c r="S62" s="130" t="s">
        <v>113</v>
      </c>
      <c r="T62" s="22"/>
      <c r="U62" s="92" t="str">
        <f>IF(V62=0,"未回答",IF(V62&gt;1,"複数回答不可","完了"))</f>
        <v>完了</v>
      </c>
      <c r="V62" s="93">
        <f>COUNTIF(Q62:R62,"○")</f>
        <v>1</v>
      </c>
      <c r="W62" s="87"/>
      <c r="X62" s="100"/>
      <c r="Y62" s="100"/>
      <c r="Z62" s="100"/>
      <c r="AA62" s="100"/>
      <c r="AB62" s="100">
        <f>IF($Q62=$Y$1,1,IF($R62=$Y$1,2))</f>
        <v>1</v>
      </c>
      <c r="AC62" s="88" t="str">
        <f t="shared" si="3"/>
        <v>ＯＫ</v>
      </c>
      <c r="AD62" s="87"/>
    </row>
    <row r="63" spans="1:30" ht="23.25" customHeight="1">
      <c r="A63" s="87"/>
      <c r="C63" s="252" t="s">
        <v>63</v>
      </c>
      <c r="D63" s="108">
        <v>-20</v>
      </c>
      <c r="E63" s="254" t="s">
        <v>44</v>
      </c>
      <c r="F63" s="254"/>
      <c r="G63" s="254"/>
      <c r="H63" s="254"/>
      <c r="I63" s="254"/>
      <c r="J63" s="254"/>
      <c r="K63" s="254"/>
      <c r="L63" s="254"/>
      <c r="M63" s="254"/>
      <c r="N63" s="254"/>
      <c r="O63" s="254"/>
      <c r="P63" s="255"/>
      <c r="Q63" s="226" t="s">
        <v>56</v>
      </c>
      <c r="R63" s="226"/>
      <c r="S63" s="228" t="s">
        <v>115</v>
      </c>
      <c r="T63" s="15"/>
      <c r="U63" s="92" t="str">
        <f>IF(V63=0,"未回答",IF(V63&gt;1,"複数回答不可","完了"))</f>
        <v>完了</v>
      </c>
      <c r="V63" s="93">
        <f>COUNTIF(Q63:R63,"○")</f>
        <v>1</v>
      </c>
      <c r="W63" s="87"/>
      <c r="X63" s="100"/>
      <c r="Y63" s="100"/>
      <c r="Z63" s="100"/>
      <c r="AA63" s="100"/>
      <c r="AB63" s="100">
        <f>IF($Q63=$Y$1,1,IF($R63=$Y$1,2))</f>
        <v>1</v>
      </c>
      <c r="AC63" s="88" t="str">
        <f>IF(AB63=1,"有料該当",IF(AB63=2,"ＯＫ","要チェック"))</f>
        <v>有料該当</v>
      </c>
      <c r="AD63" s="87"/>
    </row>
    <row r="64" spans="1:30" ht="16.5" customHeight="1" thickBot="1">
      <c r="A64" s="87"/>
      <c r="C64" s="253"/>
      <c r="D64" s="111"/>
      <c r="E64" s="256" t="s">
        <v>45</v>
      </c>
      <c r="F64" s="256"/>
      <c r="G64" s="256"/>
      <c r="H64" s="256"/>
      <c r="I64" s="256"/>
      <c r="J64" s="256"/>
      <c r="K64" s="256"/>
      <c r="L64" s="256"/>
      <c r="M64" s="256"/>
      <c r="N64" s="256"/>
      <c r="O64" s="256"/>
      <c r="P64" s="257"/>
      <c r="Q64" s="227"/>
      <c r="R64" s="227"/>
      <c r="S64" s="229"/>
      <c r="T64" s="15"/>
      <c r="U64" s="92"/>
      <c r="V64" s="93"/>
      <c r="W64" s="87"/>
      <c r="X64" s="100"/>
      <c r="Y64" s="100"/>
      <c r="Z64" s="100"/>
      <c r="AA64" s="100"/>
      <c r="AB64" s="100"/>
      <c r="AC64" s="88"/>
      <c r="AD64" s="87"/>
    </row>
    <row r="65" spans="1:30" ht="4.5" customHeight="1">
      <c r="A65" s="87"/>
      <c r="C65" s="2"/>
      <c r="D65" s="76"/>
      <c r="E65" s="76"/>
      <c r="F65" s="76"/>
      <c r="G65" s="76"/>
      <c r="H65" s="76"/>
      <c r="I65" s="76"/>
      <c r="J65" s="76"/>
      <c r="K65" s="76"/>
      <c r="L65" s="76"/>
      <c r="M65" s="76"/>
      <c r="N65" s="250"/>
      <c r="O65" s="250"/>
      <c r="P65" s="250"/>
      <c r="Q65" s="250"/>
      <c r="R65" s="250"/>
      <c r="S65" s="250"/>
      <c r="T65" s="15"/>
      <c r="U65" s="92"/>
      <c r="V65" s="93"/>
      <c r="W65" s="87"/>
      <c r="X65" s="87"/>
      <c r="Y65" s="87"/>
      <c r="Z65" s="87"/>
      <c r="AA65" s="87"/>
      <c r="AB65" s="87"/>
      <c r="AC65" s="88"/>
      <c r="AD65" s="87"/>
    </row>
    <row r="66" spans="1:30" ht="13.5">
      <c r="A66" s="87"/>
      <c r="B66" s="87"/>
      <c r="C66" s="89"/>
      <c r="D66" s="90"/>
      <c r="E66" s="90"/>
      <c r="F66" s="90"/>
      <c r="G66" s="90"/>
      <c r="H66" s="90"/>
      <c r="I66" s="90"/>
      <c r="J66" s="90"/>
      <c r="K66" s="90"/>
      <c r="L66" s="90"/>
      <c r="M66" s="90"/>
      <c r="N66" s="251"/>
      <c r="O66" s="251"/>
      <c r="P66" s="251"/>
      <c r="Q66" s="251"/>
      <c r="R66" s="251"/>
      <c r="S66" s="251"/>
      <c r="T66" s="91"/>
      <c r="U66" s="92"/>
      <c r="V66" s="93">
        <f>SUM(V9:V65)</f>
        <v>28</v>
      </c>
      <c r="W66" s="87"/>
      <c r="X66" s="87"/>
      <c r="Y66" s="87"/>
      <c r="Z66" s="87"/>
      <c r="AA66" s="87"/>
      <c r="AB66" s="87"/>
      <c r="AC66" s="88"/>
      <c r="AD66" s="87"/>
    </row>
    <row r="67" spans="1:30" s="23" customFormat="1" ht="14.25">
      <c r="A67" s="86"/>
      <c r="B67" s="86"/>
      <c r="C67" s="89"/>
      <c r="D67" s="94"/>
      <c r="E67" s="86"/>
      <c r="F67" s="86"/>
      <c r="G67" s="86"/>
      <c r="H67" s="86"/>
      <c r="I67" s="95"/>
      <c r="J67" s="95"/>
      <c r="K67" s="95"/>
      <c r="L67" s="95"/>
      <c r="M67" s="95"/>
      <c r="N67" s="95"/>
      <c r="O67" s="95"/>
      <c r="P67" s="86"/>
      <c r="Q67" s="86"/>
      <c r="R67" s="96"/>
      <c r="S67" s="91"/>
      <c r="T67" s="91"/>
      <c r="U67" s="92"/>
      <c r="V67" s="93">
        <f>N1-V66</f>
        <v>0</v>
      </c>
      <c r="W67" s="86"/>
      <c r="X67" s="86"/>
      <c r="Y67" s="86"/>
      <c r="Z67" s="86"/>
      <c r="AA67" s="86"/>
      <c r="AB67" s="86"/>
      <c r="AC67" s="97"/>
      <c r="AD67" s="86"/>
    </row>
    <row r="68" spans="1:30" s="23" customFormat="1">
      <c r="B68" s="1"/>
      <c r="C68" s="25"/>
      <c r="D68" s="26"/>
      <c r="E68" s="27"/>
      <c r="F68" s="27"/>
      <c r="G68" s="27"/>
      <c r="H68" s="27"/>
      <c r="S68" s="28"/>
      <c r="T68" s="3"/>
      <c r="U68" s="46"/>
      <c r="V68" s="47"/>
      <c r="AC68" s="24"/>
    </row>
    <row r="69" spans="1:30" s="23" customFormat="1">
      <c r="B69" s="1"/>
      <c r="C69" s="25"/>
      <c r="D69" s="26"/>
      <c r="E69" s="27"/>
      <c r="F69" s="27"/>
      <c r="G69" s="27"/>
      <c r="H69" s="27"/>
      <c r="S69" s="28"/>
      <c r="T69" s="3"/>
      <c r="U69" s="46"/>
      <c r="V69" s="47"/>
      <c r="AC69" s="24"/>
    </row>
    <row r="70" spans="1:30" s="23" customFormat="1">
      <c r="B70" s="1"/>
      <c r="C70" s="25"/>
      <c r="D70" s="26"/>
      <c r="E70" s="27"/>
      <c r="F70" s="27"/>
      <c r="G70" s="27"/>
      <c r="H70" s="27"/>
      <c r="S70" s="28"/>
      <c r="T70" s="3"/>
      <c r="U70" s="46"/>
      <c r="V70" s="47"/>
      <c r="AC70" s="24"/>
    </row>
    <row r="71" spans="1:30" s="23" customFormat="1">
      <c r="B71" s="1"/>
      <c r="C71" s="25"/>
      <c r="D71" s="26"/>
      <c r="E71" s="27"/>
      <c r="F71" s="27"/>
      <c r="G71" s="27"/>
      <c r="H71" s="27"/>
      <c r="S71" s="28"/>
      <c r="T71" s="3"/>
      <c r="U71" s="46"/>
      <c r="V71" s="47"/>
      <c r="AC71" s="24"/>
    </row>
    <row r="72" spans="1:30" s="23" customFormat="1">
      <c r="B72" s="1"/>
      <c r="C72" s="25"/>
      <c r="D72" s="26"/>
      <c r="E72" s="27"/>
      <c r="F72" s="27"/>
      <c r="G72" s="27"/>
      <c r="H72" s="27"/>
      <c r="S72" s="28"/>
      <c r="T72" s="3"/>
      <c r="U72" s="46"/>
      <c r="V72" s="47"/>
      <c r="AC72" s="24"/>
    </row>
    <row r="73" spans="1:30" s="23" customFormat="1">
      <c r="B73" s="1"/>
      <c r="C73" s="25"/>
      <c r="D73" s="26"/>
      <c r="E73" s="27"/>
      <c r="F73" s="27"/>
      <c r="G73" s="27"/>
      <c r="H73" s="27"/>
      <c r="S73" s="28"/>
      <c r="T73" s="3"/>
      <c r="U73" s="46"/>
      <c r="V73" s="47"/>
      <c r="AC73" s="24"/>
    </row>
  </sheetData>
  <sheetProtection selectLockedCells="1"/>
  <protectedRanges>
    <protectedRange sqref="G4 I4 L4 E5 E6 E7 N5 N6 P6 R6 M7 Q9:R11 Q13:R18 Q20:R25 Q28:R30 Q34:R37 Q39:R43 Q45:R64" name="範囲1"/>
  </protectedRanges>
  <mergeCells count="103">
    <mergeCell ref="N5:S5"/>
    <mergeCell ref="C6:D6"/>
    <mergeCell ref="E6:K6"/>
    <mergeCell ref="C7:D7"/>
    <mergeCell ref="E7:K7"/>
    <mergeCell ref="M7:S7"/>
    <mergeCell ref="Q63:Q64"/>
    <mergeCell ref="R63:R64"/>
    <mergeCell ref="R3:S3"/>
    <mergeCell ref="R32:S32"/>
    <mergeCell ref="S63:S64"/>
    <mergeCell ref="D8:P8"/>
    <mergeCell ref="C4:D4"/>
    <mergeCell ref="L4:S4"/>
    <mergeCell ref="C5:D5"/>
    <mergeCell ref="E5:K5"/>
    <mergeCell ref="S48:S49"/>
    <mergeCell ref="R48:R49"/>
    <mergeCell ref="Q48:Q49"/>
    <mergeCell ref="Q57:Q58"/>
    <mergeCell ref="R57:R58"/>
    <mergeCell ref="S57:S58"/>
    <mergeCell ref="S35:S36"/>
    <mergeCell ref="S51:S52"/>
    <mergeCell ref="R51:R52"/>
    <mergeCell ref="Q51:Q52"/>
    <mergeCell ref="E20:P20"/>
    <mergeCell ref="E9:P9"/>
    <mergeCell ref="E10:P10"/>
    <mergeCell ref="E11:L11"/>
    <mergeCell ref="C63:C64"/>
    <mergeCell ref="E61:P61"/>
    <mergeCell ref="E27:P27"/>
    <mergeCell ref="E28:P28"/>
    <mergeCell ref="E15:P15"/>
    <mergeCell ref="E16:P16"/>
    <mergeCell ref="M26:P26"/>
    <mergeCell ref="P1:Q1"/>
    <mergeCell ref="N65:S65"/>
    <mergeCell ref="C50:C53"/>
    <mergeCell ref="E50:P50"/>
    <mergeCell ref="C3:F3"/>
    <mergeCell ref="G3:K3"/>
    <mergeCell ref="E53:P53"/>
    <mergeCell ref="E21:P21"/>
    <mergeCell ref="E22:P22"/>
    <mergeCell ref="E23:P23"/>
    <mergeCell ref="E24:P24"/>
    <mergeCell ref="E25:L25"/>
    <mergeCell ref="M25:P25"/>
    <mergeCell ref="E17:P17"/>
    <mergeCell ref="E18:L18"/>
    <mergeCell ref="M18:P18"/>
    <mergeCell ref="M11:P11"/>
    <mergeCell ref="E12:P12"/>
    <mergeCell ref="E13:L13"/>
    <mergeCell ref="M13:P13"/>
    <mergeCell ref="E14:P14"/>
    <mergeCell ref="R35:R36"/>
    <mergeCell ref="Q35:Q36"/>
    <mergeCell ref="C54:C62"/>
    <mergeCell ref="E54:P54"/>
    <mergeCell ref="E55:P55"/>
    <mergeCell ref="E56:P56"/>
    <mergeCell ref="D57:D58"/>
    <mergeCell ref="E45:P45"/>
    <mergeCell ref="E46:P46"/>
    <mergeCell ref="E47:P47"/>
    <mergeCell ref="C48:C49"/>
    <mergeCell ref="E48:P48"/>
    <mergeCell ref="N66:S66"/>
    <mergeCell ref="E57:P58"/>
    <mergeCell ref="E59:P59"/>
    <mergeCell ref="E60:P60"/>
    <mergeCell ref="E62:P62"/>
    <mergeCell ref="E63:P63"/>
    <mergeCell ref="E64:P64"/>
    <mergeCell ref="E49:P49"/>
    <mergeCell ref="E44:P44"/>
    <mergeCell ref="E30:L30"/>
    <mergeCell ref="M30:P30"/>
    <mergeCell ref="E31:K31"/>
    <mergeCell ref="L31:P31"/>
    <mergeCell ref="E33:P33"/>
    <mergeCell ref="E19:P19"/>
    <mergeCell ref="E29:P29"/>
    <mergeCell ref="E51:P52"/>
    <mergeCell ref="C9:C31"/>
    <mergeCell ref="C33:C47"/>
    <mergeCell ref="E39:P39"/>
    <mergeCell ref="E37:P37"/>
    <mergeCell ref="E40:P40"/>
    <mergeCell ref="E41:P41"/>
    <mergeCell ref="E42:P42"/>
    <mergeCell ref="E43:L43"/>
    <mergeCell ref="M43:P43"/>
    <mergeCell ref="E34:P34"/>
    <mergeCell ref="E35:P35"/>
    <mergeCell ref="E36:P36"/>
    <mergeCell ref="E38:L38"/>
    <mergeCell ref="M38:P38"/>
    <mergeCell ref="E26:I26"/>
    <mergeCell ref="K26:L26"/>
  </mergeCells>
  <phoneticPr fontId="2"/>
  <conditionalFormatting sqref="Q59:R63 Q53:R57 Q50:R51 Q37:R48 Q9:Q35 R9:R31 R33:R35">
    <cfRule type="cellIs" dxfId="6" priority="48" stopIfTrue="1" operator="equal">
      <formula>"☑"</formula>
    </cfRule>
  </conditionalFormatting>
  <conditionalFormatting sqref="U1:U3 U5:U64211">
    <cfRule type="cellIs" dxfId="5" priority="37" stopIfTrue="1" operator="equal">
      <formula>"未回答"</formula>
    </cfRule>
  </conditionalFormatting>
  <conditionalFormatting sqref="X9:AB25 V3 V5:V64211 X27:AB64">
    <cfRule type="cellIs" dxfId="4" priority="36" stopIfTrue="1" operator="greaterThan">
      <formula>1</formula>
    </cfRule>
  </conditionalFormatting>
  <conditionalFormatting sqref="I1:J2">
    <cfRule type="cellIs" dxfId="3" priority="25" stopIfTrue="1" operator="greaterThan">
      <formula>0</formula>
    </cfRule>
  </conditionalFormatting>
  <conditionalFormatting sqref="E5:K7">
    <cfRule type="cellIs" dxfId="2" priority="4" stopIfTrue="1" operator="equal">
      <formula>0</formula>
    </cfRule>
  </conditionalFormatting>
  <conditionalFormatting sqref="E4:J4 M7:S7 N6 P6 R6 N5:S5 L4:S4">
    <cfRule type="cellIs" dxfId="1" priority="3" stopIfTrue="1" operator="equal">
      <formula>0</formula>
    </cfRule>
  </conditionalFormatting>
  <conditionalFormatting sqref="P1:P2">
    <cfRule type="cellIs" dxfId="0" priority="1" stopIfTrue="1" operator="equal">
      <formula>"重複回答あり"</formula>
    </cfRule>
  </conditionalFormatting>
  <dataValidations count="2">
    <dataValidation type="list" allowBlank="1" showInputMessage="1" showErrorMessage="1" sqref="Q64219:R64277">
      <formula1>"□,☑"</formula1>
    </dataValidation>
    <dataValidation type="list" allowBlank="1" showInputMessage="1" showErrorMessage="1" sqref="Q39:R48 R9:R31 Q9:Q32 Q53:R57 Q50:R51 Q37:R37 Q34:R35 Q59:R63">
      <formula1>$X$1:$Y$1</formula1>
    </dataValidation>
  </dataValidations>
  <printOptions horizontalCentered="1"/>
  <pageMargins left="0.31496062992125984" right="0.11811023622047245" top="0.74803149606299213" bottom="0.74803149606299213" header="0.31496062992125984" footer="0.31496062992125984"/>
  <pageSetup paperSize="9" orientation="portrait" r:id="rId1"/>
  <rowBreaks count="1" manualBreakCount="1">
    <brk id="31"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記入例</vt:lpstr>
      <vt:lpstr>Sheet2</vt:lpstr>
      <vt:lpstr>Sheet3</vt:lpstr>
      <vt:lpstr>記入シート!Print_Area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2013-01-29T06:20:48Z</cp:lastPrinted>
  <dcterms:created xsi:type="dcterms:W3CDTF">2013-01-24T09:43:36Z</dcterms:created>
  <dcterms:modified xsi:type="dcterms:W3CDTF">2019-11-22T06:05:29Z</dcterms:modified>
</cp:coreProperties>
</file>