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2年度\決算統計\02公営企業\13経営比較分析表\03公営企業に係る経営比較分析表（令和元年度決算）の分析等について\05 HP掲載用\10杵築市\"/>
    </mc:Choice>
  </mc:AlternateContent>
  <workbookProtection workbookAlgorithmName="SHA-512" workbookHashValue="347I7EbH7A6Xu+nhcblT899U4C1XjXRVTYa5KjoXh6eazaVta0HsRLUFWhvDCTry07BghHcPIQuEth35LWlXbQ==" workbookSaltValue="FMEUCIAzG7ylIzgSLar4UA==" workbookSpinCount="100000" lockStructure="1"/>
  <bookViews>
    <workbookView xWindow="0" yWindow="0" windowWidth="20490" windowHeight="768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0" i="5" l="1"/>
  <c r="DR10" i="5"/>
  <c r="DH10" i="5"/>
  <c r="CJ10" i="5"/>
  <c r="BZ10" i="5"/>
  <c r="BP10" i="5"/>
  <c r="AR10" i="5"/>
  <c r="AH10" i="5"/>
  <c r="X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QN32" i="4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DG90" i="4"/>
  <c r="CF90" i="4"/>
  <c r="BE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PT33" i="4"/>
  <c r="OZ33" i="4"/>
  <c r="OF33" i="4"/>
  <c r="MN33" i="4"/>
  <c r="LT33" i="4"/>
  <c r="KZ33" i="4"/>
  <c r="KF33" i="4"/>
  <c r="JL33" i="4"/>
  <c r="HT33" i="4"/>
  <c r="GZ33" i="4"/>
  <c r="GF33" i="4"/>
  <c r="ER33" i="4"/>
  <c r="CZ33" i="4"/>
  <c r="CF33" i="4"/>
  <c r="BL33" i="4"/>
  <c r="AR33" i="4"/>
  <c r="X33" i="4"/>
  <c r="RH32" i="4"/>
  <c r="PT32" i="4"/>
  <c r="OZ32" i="4"/>
  <c r="OF32" i="4"/>
  <c r="LT32" i="4"/>
  <c r="KZ32" i="4"/>
  <c r="KF32" i="4"/>
  <c r="HT32" i="4"/>
  <c r="GZ32" i="4"/>
  <c r="GF32" i="4"/>
  <c r="ER32" i="4"/>
  <c r="CZ32" i="4"/>
  <c r="CF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1" i="5"/>
  <c r="AG11" i="5"/>
  <c r="AQ11" i="5"/>
  <c r="AU11" i="5"/>
  <c r="BE11" i="5"/>
  <c r="BO11" i="5"/>
  <c r="BY11" i="5"/>
  <c r="AR32" i="4"/>
  <c r="FL33" i="4"/>
  <c r="QN33" i="4"/>
  <c r="FL56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<sst xmlns="http://schemas.openxmlformats.org/spreadsheetml/2006/main" count="262" uniqueCount="106">
  <si>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</si>
  <si>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</si>
  <si>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</si>
  <si>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</si>
  <si>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</si>
  <si>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</si>
  <si>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</si>
  <si>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</si>
  <si>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</si>
  <si>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</si>
  <si>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</si>
  <si>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</si>
  <si>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</si>
  <si>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</si>
  <si>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</si>
  <si>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</si>
  <si>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</si>
  <si>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</si>
  <si>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</si>
  <si>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</si>
  <si>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</si>
  <si>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</si>
  <si>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</si>
  <si>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</si>
  <si>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</si>
  <si>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</si>
  <si>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</si>
  <si>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</si>
  <si>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</si>
  <si>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</si>
  <si>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</si>
  <si>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</si>
  <si>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</si>
  <si>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</si>
  <si>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</si>
  <si>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</si>
  <si>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</si>
  <si>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</si>
  <si>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</si>
  <si>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</si>
  <si>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</si>
  <si>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</si>
  <si>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</si>
  <si>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</si>
  <si>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</si>
  <si>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</si>
  <si>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</si>
  <si>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</si>
  <si>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</si>
  <si>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</si>
  <si>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</si>
  <si>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</si>
  <si>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</si>
  <si>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</si>
  <si>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</si>
  <si>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</si>
  <si>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</si>
  <si>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</si>
  <si>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</si>
  <si>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</si>
  <si>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</si>
  <si>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</si>
  <si>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</si>
  <si>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</si>
  <si>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</si>
  <si>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</si>
  <si>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</si>
  <si>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</si>
  <si>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</si>
  <si>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</si>
  <si>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</si>
  <si>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</si>
  <si>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</si>
  <si>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</si>
  <si>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</si>
  <si>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</si>
  <si>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</si>
  <si>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</si>
  <si>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</si>
  <si>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</si>
  <si>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</si>
  <si>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</si>
  <si>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</si>
  <si>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</si>
  <si>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</si>
  <si>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</si>
  <si>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</si>
  <si>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442101</t>
  </si>
  <si>
    <t>46</t>
  </si>
  <si>
    <t>02</t>
  </si>
  <si>
    <t>0</t>
  </si>
  <si>
    <t>000</t>
  </si>
  <si>
    <t>大分県　杵築市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</si>
  <si>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</si>
  <si>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</si>
  <si>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</si>
  <si>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</si>
  <si>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</si>
  <si>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</si>
  <si>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</si>
  <si>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</si>
  <si>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</si>
  <si>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</si>
  <si>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①『経常収支比率』…経常費用が経常収益でどの程度賄われているかを示す指標。100％を上回っており、健全な経営状況にあるといえます。
②『累積欠損金』…累積欠損金は、発生しておらず、良好な状態にあります。
③『流動比率』…流動負債に対する流動資産の割合で、短期債務に対する支払能力を表す指標。100％を上回っており良好です。
④『企業債残高対給水収益比率』…給水収益に対する企業債残高の割合であり、企業債残高の規模を表す指標。類似団体平均値より上回っていますが、比率は着実に逓減しています。
⑤『料金回収率』…給水に係る費用が、どの程度給水収益で賄えているかを表した指標。100％を上回っていることから、必要な経費を給水収益で賄えているといえます。
⑥『給水原価』…有収水量1㎥あたりについて、どれだけの費用がかかっているかを表す指標。類似団体平均値と比べて低く抑えられています。
⑦『施設利用率』…配水能力に対する配水量の割合で、施設の利用状況を判断する指標。ユーザーが1社であり、当該ユーザーの経営環境の変化に大きく左右されますが、近年は低い水準で推移しています。
⑧『契約率』…収益性及び未売水の状況を判断する指標。類似団体平均値に比べて高い水準で推移しており、良好であるといえます。</t>
    <rPh sb="24" eb="25">
      <t>マカナ</t>
    </rPh>
    <rPh sb="221" eb="222">
      <t>ウエ</t>
    </rPh>
    <rPh sb="230" eb="232">
      <t>ヒリツ</t>
    </rPh>
    <rPh sb="233" eb="235">
      <t>チャクジツ</t>
    </rPh>
    <rPh sb="236" eb="238">
      <t>テイゲン</t>
    </rPh>
    <rPh sb="436" eb="437">
      <t>シャ</t>
    </rPh>
    <rPh sb="441" eb="443">
      <t>トウガイ</t>
    </rPh>
    <rPh sb="448" eb="450">
      <t>ケイエイ</t>
    </rPh>
    <rPh sb="450" eb="452">
      <t>カンキョウ</t>
    </rPh>
    <rPh sb="453" eb="455">
      <t>ヘンカ</t>
    </rPh>
    <rPh sb="456" eb="457">
      <t>オオ</t>
    </rPh>
    <rPh sb="459" eb="461">
      <t>サユウ</t>
    </rPh>
    <rPh sb="467" eb="469">
      <t>キンネン</t>
    </rPh>
    <rPh sb="470" eb="471">
      <t>ヒク</t>
    </rPh>
    <rPh sb="486" eb="488">
      <t>ケイヤク</t>
    </rPh>
    <rPh sb="491" eb="494">
      <t>シュウエキセイ</t>
    </rPh>
    <rPh sb="494" eb="495">
      <t>オヨ</t>
    </rPh>
    <rPh sb="496" eb="497">
      <t>ミ</t>
    </rPh>
    <rPh sb="497" eb="498">
      <t>ウ</t>
    </rPh>
    <rPh sb="498" eb="499">
      <t>ミズ</t>
    </rPh>
    <rPh sb="500" eb="502">
      <t>ジョウキョウ</t>
    </rPh>
    <phoneticPr fontId="5"/>
  </si>
  <si>
    <t>①『有形固定資産減価償却率』…有形固定資産のうち、償却対象資産の減価償却がどの程度進んでいるかを表す指標。類似団体平均値と比べて低い水準で推移していましたが、近年は新たな設備の整備や更新が行われていないことから、比率は逓増しています。
②『管路経年比率』…法定耐用年数を超えた管路延長の割合を表す指標。現在、法定耐用年数を超えた管路はありません。
③『管路更新率』…当該年度に更新した管路延長の割合を表す指標。法定耐用年数を超えた管路がないため、更新は発生していません。</t>
    <rPh sb="64" eb="65">
      <t>ヒク</t>
    </rPh>
    <rPh sb="79" eb="81">
      <t>キンネン</t>
    </rPh>
    <rPh sb="82" eb="83">
      <t>アラ</t>
    </rPh>
    <rPh sb="85" eb="87">
      <t>セツビ</t>
    </rPh>
    <rPh sb="88" eb="90">
      <t>セイビ</t>
    </rPh>
    <rPh sb="91" eb="93">
      <t>コウシン</t>
    </rPh>
    <rPh sb="94" eb="95">
      <t>オコナ</t>
    </rPh>
    <rPh sb="106" eb="108">
      <t>ヒリツ</t>
    </rPh>
    <rPh sb="109" eb="111">
      <t>テイゾウ</t>
    </rPh>
    <rPh sb="151" eb="153">
      <t>ゲンザイ</t>
    </rPh>
    <rPh sb="154" eb="156">
      <t>ホウテイ</t>
    </rPh>
    <rPh sb="156" eb="158">
      <t>タイヨウ</t>
    </rPh>
    <rPh sb="158" eb="160">
      <t>ネンスウ</t>
    </rPh>
    <rPh sb="161" eb="162">
      <t>コ</t>
    </rPh>
    <rPh sb="164" eb="166">
      <t>カンロ</t>
    </rPh>
    <rPh sb="223" eb="225">
      <t>コウシン</t>
    </rPh>
    <rPh sb="226" eb="228">
      <t>ハッセイ</t>
    </rPh>
    <phoneticPr fontId="5"/>
  </si>
  <si>
    <t>実使用水量が契約水量に比較して少ない場合でも減額されない「責任水量制」を採用していることから、現時点では、経営の健全性、施設の効率性は概ね確保されているといえます。今後もユーザーの動向を注視し安定的な経営の継続に努力したいと考えます。</t>
    <rPh sb="0" eb="1">
      <t>ジツ</t>
    </rPh>
    <rPh sb="1" eb="3">
      <t>シヨウ</t>
    </rPh>
    <rPh sb="3" eb="5">
      <t>スイリョウ</t>
    </rPh>
    <rPh sb="6" eb="8">
      <t>ケイヤク</t>
    </rPh>
    <rPh sb="8" eb="10">
      <t>スイリョウ</t>
    </rPh>
    <rPh sb="11" eb="13">
      <t>ヒカク</t>
    </rPh>
    <rPh sb="15" eb="16">
      <t>スク</t>
    </rPh>
    <rPh sb="18" eb="20">
      <t>バアイ</t>
    </rPh>
    <rPh sb="22" eb="24">
      <t>ゲンガク</t>
    </rPh>
    <rPh sb="29" eb="31">
      <t>セキニン</t>
    </rPh>
    <rPh sb="31" eb="33">
      <t>スイリョウ</t>
    </rPh>
    <rPh sb="33" eb="34">
      <t>セイ</t>
    </rPh>
    <rPh sb="36" eb="38">
      <t>サイヨウ</t>
    </rPh>
    <rPh sb="47" eb="50">
      <t>ゲンジテン</t>
    </rPh>
    <rPh sb="82" eb="84">
      <t>コンゴ</t>
    </rPh>
    <rPh sb="90" eb="92">
      <t>ドウコウ</t>
    </rPh>
    <rPh sb="93" eb="95">
      <t>チュウシ</t>
    </rPh>
    <rPh sb="96" eb="99">
      <t>アンテイテキ</t>
    </rPh>
    <rPh sb="100" eb="102">
      <t>ケイエイ</t>
    </rPh>
    <rPh sb="103" eb="105">
      <t>ケイゾク</t>
    </rPh>
    <rPh sb="106" eb="108">
      <t>ドリョク</t>
    </rPh>
    <rPh sb="112" eb="113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</si>
</sst>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49.96</c:v>
                </c:pt>
                <c:pt idx="1">
                  <c:v>52.17</c:v>
                </c:pt>
                <c:pt idx="2">
                  <c:v>53.89</c:v>
                </c:pt>
                <c:pt idx="3">
                  <c:v>55.61</c:v>
                </c:pt>
                <c:pt idx="4">
                  <c:v>57.33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0-4D5E-A518-CDE1A5F1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0-4D5E-A518-CDE1A5F1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1-46E2-B7F3-05E07307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1-46E2-B7F3-05E07307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140.59</c:v>
                </c:pt>
                <c:pt idx="1">
                  <c:v>144.62</c:v>
                </c:pt>
                <c:pt idx="2">
                  <c:v>155.07</c:v>
                </c:pt>
                <c:pt idx="3">
                  <c:v>157.65</c:v>
                </c:pt>
                <c:pt idx="4">
                  <c:v>161.22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7E-BB61-9DB7D3F8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1-4F7E-BB61-9DB7D3F8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7-4D69-8179-37693495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7-4D69-8179-37693495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F-411F-B877-ED66BB5B8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F-411F-B877-ED66BB5B8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143.1</c:v>
                </c:pt>
                <c:pt idx="1">
                  <c:v>133.54</c:v>
                </c:pt>
                <c:pt idx="2">
                  <c:v>124.29</c:v>
                </c:pt>
                <c:pt idx="3">
                  <c:v>114.78</c:v>
                </c:pt>
                <c:pt idx="4">
                  <c:v>105.55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0FD-BA90-376D48E2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1-40FD-BA90-376D48E2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945.84</c:v>
                </c:pt>
                <c:pt idx="1">
                  <c:v>880.96</c:v>
                </c:pt>
                <c:pt idx="2">
                  <c:v>806.31</c:v>
                </c:pt>
                <c:pt idx="3">
                  <c:v>731.08</c:v>
                </c:pt>
                <c:pt idx="4">
                  <c:v>654.24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9-4D25-AB88-215FA47BA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9-4D25-AB88-215FA47BA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151.13</c:v>
                </c:pt>
                <c:pt idx="1">
                  <c:v>157.46</c:v>
                </c:pt>
                <c:pt idx="2">
                  <c:v>161.61000000000001</c:v>
                </c:pt>
                <c:pt idx="3">
                  <c:v>165.03</c:v>
                </c:pt>
                <c:pt idx="4">
                  <c:v>169.21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C-4A07-94A0-B6D2A360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C-4A07-94A0-B6D2A360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21.08</c:v>
                </c:pt>
                <c:pt idx="1">
                  <c:v>20</c:v>
                </c:pt>
                <c:pt idx="2">
                  <c:v>19.41</c:v>
                </c:pt>
                <c:pt idx="3">
                  <c:v>18.89</c:v>
                </c:pt>
                <c:pt idx="4">
                  <c:v>18.260000000000002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7-4E7B-809F-F1DEA218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7-4E7B-809F-F1DEA218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6.93</c:v>
                </c:pt>
                <c:pt idx="1">
                  <c:v>5.53</c:v>
                </c:pt>
                <c:pt idx="2">
                  <c:v>4.2</c:v>
                </c:pt>
                <c:pt idx="3">
                  <c:v>2.8</c:v>
                </c:pt>
                <c:pt idx="4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6-4FCA-B1D8-A6DCCC8E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6-4FCA-B1D8-A6DCCC8E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09B-9979-219E8082C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09B-9979-219E8082C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>
      <c r="A5" s="2"/>
      <c r="B5" s="70" t="str">
        <f>データ!H7</f>
        <v>大分県　杵築市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1500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26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50.5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1500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103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140.59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144.62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155.07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157.65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161.22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143.1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133.54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124.29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114.78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105.55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945.84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880.96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806.31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731.08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654.24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118.03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120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113.67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110.79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108.76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101.87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115.82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118.97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121.15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125.8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742.59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549.77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730.25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868.31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732.52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430.97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536.28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514.66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504.81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498.01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151.13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157.46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161.61000000000001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165.03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169.21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21.08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20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19.41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18.89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18.260000000000002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6.93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5.53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4.2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2.8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1.73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100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100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100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100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100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100.16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100.54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95.99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94.91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90.22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42.5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42.19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44.55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47.36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49.94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35.909999999999997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35.54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35.24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35.22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34.92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52.54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50.81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50.28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51.42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50.9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49.96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52.17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53.89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55.61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57.33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53.92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53.32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53.4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53.49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54.3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3.4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3.56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3.46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3.28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4.66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0.19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0.06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0.02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0.06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XofDSud50mOF/fkOwSRjDPSMafCs9U8SvyUgFEebRf/kZcWGYGxqHC19G2/ysAuo7a4L6+5ax45kmrwO5l+P0g==" saltValue="P1IAnwIpqIb5bDVSFJr4sA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6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37</v>
      </c>
    </row>
    <row r="2" spans="1:140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>
      <c r="A4" s="45" t="s">
        <v>48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49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50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52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53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54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55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56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57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58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59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140.59</v>
      </c>
      <c r="U6" s="52">
        <f>U7</f>
        <v>144.62</v>
      </c>
      <c r="V6" s="52">
        <f>V7</f>
        <v>155.07</v>
      </c>
      <c r="W6" s="52">
        <f>W7</f>
        <v>157.65</v>
      </c>
      <c r="X6" s="52">
        <f t="shared" si="3"/>
        <v>161.22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143.1</v>
      </c>
      <c r="AQ6" s="52">
        <f>AQ7</f>
        <v>133.54</v>
      </c>
      <c r="AR6" s="52">
        <f>AR7</f>
        <v>124.29</v>
      </c>
      <c r="AS6" s="52">
        <f>AS7</f>
        <v>114.78</v>
      </c>
      <c r="AT6" s="52">
        <f t="shared" si="3"/>
        <v>105.55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945.84</v>
      </c>
      <c r="BB6" s="52">
        <f>BB7</f>
        <v>880.96</v>
      </c>
      <c r="BC6" s="52">
        <f>BC7</f>
        <v>806.31</v>
      </c>
      <c r="BD6" s="52">
        <f>BD7</f>
        <v>731.08</v>
      </c>
      <c r="BE6" s="52">
        <f t="shared" si="3"/>
        <v>654.24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151.13</v>
      </c>
      <c r="BM6" s="52">
        <f>BM7</f>
        <v>157.46</v>
      </c>
      <c r="BN6" s="52">
        <f>BN7</f>
        <v>161.61000000000001</v>
      </c>
      <c r="BO6" s="52">
        <f>BO7</f>
        <v>165.03</v>
      </c>
      <c r="BP6" s="52">
        <f t="shared" si="3"/>
        <v>169.21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21.08</v>
      </c>
      <c r="BX6" s="52">
        <f>BX7</f>
        <v>20</v>
      </c>
      <c r="BY6" s="52">
        <f>BY7</f>
        <v>19.41</v>
      </c>
      <c r="BZ6" s="52">
        <f>BZ7</f>
        <v>18.89</v>
      </c>
      <c r="CA6" s="52">
        <f t="shared" si="3"/>
        <v>18.260000000000002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6.93</v>
      </c>
      <c r="CI6" s="52">
        <f>CI7</f>
        <v>5.53</v>
      </c>
      <c r="CJ6" s="52">
        <f>CJ7</f>
        <v>4.2</v>
      </c>
      <c r="CK6" s="52">
        <f>CK7</f>
        <v>2.8</v>
      </c>
      <c r="CL6" s="52">
        <f t="shared" si="5"/>
        <v>1.73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100</v>
      </c>
      <c r="CW6" s="52">
        <f t="shared" si="6"/>
        <v>100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49.96</v>
      </c>
      <c r="DE6" s="52">
        <f>DE7</f>
        <v>52.17</v>
      </c>
      <c r="DF6" s="52">
        <f>DF7</f>
        <v>53.89</v>
      </c>
      <c r="DG6" s="52">
        <f>DG7</f>
        <v>55.61</v>
      </c>
      <c r="DH6" s="52">
        <f t="shared" si="7"/>
        <v>57.33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1500</v>
      </c>
      <c r="L7" s="54" t="s">
        <v>95</v>
      </c>
      <c r="M7" s="55">
        <v>1</v>
      </c>
      <c r="N7" s="55">
        <v>26</v>
      </c>
      <c r="O7" s="56" t="s">
        <v>96</v>
      </c>
      <c r="P7" s="56">
        <v>50.5</v>
      </c>
      <c r="Q7" s="55">
        <v>1</v>
      </c>
      <c r="R7" s="55">
        <v>1500</v>
      </c>
      <c r="S7" s="54" t="s">
        <v>97</v>
      </c>
      <c r="T7" s="57">
        <v>140.59</v>
      </c>
      <c r="U7" s="57">
        <v>144.62</v>
      </c>
      <c r="V7" s="57">
        <v>155.07</v>
      </c>
      <c r="W7" s="57">
        <v>157.65</v>
      </c>
      <c r="X7" s="57">
        <v>161.22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143.1</v>
      </c>
      <c r="AQ7" s="57">
        <v>133.54</v>
      </c>
      <c r="AR7" s="57">
        <v>124.29</v>
      </c>
      <c r="AS7" s="57">
        <v>114.78</v>
      </c>
      <c r="AT7" s="57">
        <v>105.55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945.84</v>
      </c>
      <c r="BB7" s="57">
        <v>880.96</v>
      </c>
      <c r="BC7" s="57">
        <v>806.31</v>
      </c>
      <c r="BD7" s="57">
        <v>731.08</v>
      </c>
      <c r="BE7" s="57">
        <v>654.24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151.13</v>
      </c>
      <c r="BM7" s="57">
        <v>157.46</v>
      </c>
      <c r="BN7" s="57">
        <v>161.61000000000001</v>
      </c>
      <c r="BO7" s="57">
        <v>165.03</v>
      </c>
      <c r="BP7" s="57">
        <v>169.21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21.08</v>
      </c>
      <c r="BX7" s="57">
        <v>20</v>
      </c>
      <c r="BY7" s="57">
        <v>19.41</v>
      </c>
      <c r="BZ7" s="57">
        <v>18.89</v>
      </c>
      <c r="CA7" s="57">
        <v>18.260000000000002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6.93</v>
      </c>
      <c r="CI7" s="57">
        <v>5.53</v>
      </c>
      <c r="CJ7" s="57">
        <v>4.2</v>
      </c>
      <c r="CK7" s="57">
        <v>2.8</v>
      </c>
      <c r="CL7" s="57">
        <v>1.73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100</v>
      </c>
      <c r="CT7" s="57">
        <v>100</v>
      </c>
      <c r="CU7" s="57">
        <v>100</v>
      </c>
      <c r="CV7" s="57">
        <v>100</v>
      </c>
      <c r="CW7" s="57">
        <v>100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49.96</v>
      </c>
      <c r="DE7" s="57">
        <v>52.17</v>
      </c>
      <c r="DF7" s="57">
        <v>53.89</v>
      </c>
      <c r="DG7" s="57">
        <v>55.61</v>
      </c>
      <c r="DH7" s="57">
        <v>57.33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>
      <c r="T11" s="64" t="s">
        <v>23</v>
      </c>
      <c r="U11" s="65">
        <f>IF(T6="-",NA(),T6)</f>
        <v>140.59</v>
      </c>
      <c r="V11" s="65">
        <f>IF(U6="-",NA(),U6)</f>
        <v>144.62</v>
      </c>
      <c r="W11" s="65">
        <f>IF(V6="-",NA(),V6)</f>
        <v>155.07</v>
      </c>
      <c r="X11" s="65">
        <f>IF(W6="-",NA(),W6)</f>
        <v>157.65</v>
      </c>
      <c r="Y11" s="65">
        <f>IF(X6="-",NA(),X6)</f>
        <v>161.22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143.1</v>
      </c>
      <c r="AR11" s="65">
        <f>IF(AQ6="-",NA(),AQ6)</f>
        <v>133.54</v>
      </c>
      <c r="AS11" s="65">
        <f>IF(AR6="-",NA(),AR6)</f>
        <v>124.29</v>
      </c>
      <c r="AT11" s="65">
        <f>IF(AS6="-",NA(),AS6)</f>
        <v>114.78</v>
      </c>
      <c r="AU11" s="65">
        <f>IF(AT6="-",NA(),AT6)</f>
        <v>105.55</v>
      </c>
      <c r="BA11" s="64" t="s">
        <v>23</v>
      </c>
      <c r="BB11" s="65">
        <f>IF(BA6="-",NA(),BA6)</f>
        <v>945.84</v>
      </c>
      <c r="BC11" s="65">
        <f>IF(BB6="-",NA(),BB6)</f>
        <v>880.96</v>
      </c>
      <c r="BD11" s="65">
        <f>IF(BC6="-",NA(),BC6)</f>
        <v>806.31</v>
      </c>
      <c r="BE11" s="65">
        <f>IF(BD6="-",NA(),BD6)</f>
        <v>731.08</v>
      </c>
      <c r="BF11" s="65">
        <f>IF(BE6="-",NA(),BE6)</f>
        <v>654.24</v>
      </c>
      <c r="BL11" s="64" t="s">
        <v>23</v>
      </c>
      <c r="BM11" s="65">
        <f>IF(BL6="-",NA(),BL6)</f>
        <v>151.13</v>
      </c>
      <c r="BN11" s="65">
        <f>IF(BM6="-",NA(),BM6)</f>
        <v>157.46</v>
      </c>
      <c r="BO11" s="65">
        <f>IF(BN6="-",NA(),BN6)</f>
        <v>161.61000000000001</v>
      </c>
      <c r="BP11" s="65">
        <f>IF(BO6="-",NA(),BO6)</f>
        <v>165.03</v>
      </c>
      <c r="BQ11" s="65">
        <f>IF(BP6="-",NA(),BP6)</f>
        <v>169.21</v>
      </c>
      <c r="BW11" s="64" t="s">
        <v>23</v>
      </c>
      <c r="BX11" s="65">
        <f>IF(BW6="-",NA(),BW6)</f>
        <v>21.08</v>
      </c>
      <c r="BY11" s="65">
        <f>IF(BX6="-",NA(),BX6)</f>
        <v>20</v>
      </c>
      <c r="BZ11" s="65">
        <f>IF(BY6="-",NA(),BY6)</f>
        <v>19.41</v>
      </c>
      <c r="CA11" s="65">
        <f>IF(BZ6="-",NA(),BZ6)</f>
        <v>18.89</v>
      </c>
      <c r="CB11" s="65">
        <f>IF(CA6="-",NA(),CA6)</f>
        <v>18.260000000000002</v>
      </c>
      <c r="CH11" s="64" t="s">
        <v>23</v>
      </c>
      <c r="CI11" s="65">
        <f>IF(CH6="-",NA(),CH6)</f>
        <v>6.93</v>
      </c>
      <c r="CJ11" s="65">
        <f>IF(CI6="-",NA(),CI6)</f>
        <v>5.53</v>
      </c>
      <c r="CK11" s="65">
        <f>IF(CJ6="-",NA(),CJ6)</f>
        <v>4.2</v>
      </c>
      <c r="CL11" s="65">
        <f>IF(CK6="-",NA(),CK6)</f>
        <v>2.8</v>
      </c>
      <c r="CM11" s="65">
        <f>IF(CL6="-",NA(),CL6)</f>
        <v>1.73</v>
      </c>
      <c r="CS11" s="64" t="s">
        <v>23</v>
      </c>
      <c r="CT11" s="65">
        <f>IF(CS6="-",NA(),CS6)</f>
        <v>100</v>
      </c>
      <c r="CU11" s="65">
        <f>IF(CT6="-",NA(),CT6)</f>
        <v>100</v>
      </c>
      <c r="CV11" s="65">
        <f>IF(CU6="-",NA(),CU6)</f>
        <v>100</v>
      </c>
      <c r="CW11" s="65">
        <f>IF(CV6="-",NA(),CV6)</f>
        <v>100</v>
      </c>
      <c r="CX11" s="65">
        <f>IF(CW6="-",NA(),CW6)</f>
        <v>100</v>
      </c>
      <c r="DD11" s="64" t="s">
        <v>23</v>
      </c>
      <c r="DE11" s="65">
        <f>IF(DD6="-",NA(),DD6)</f>
        <v>49.96</v>
      </c>
      <c r="DF11" s="65">
        <f>IF(DE6="-",NA(),DE6)</f>
        <v>52.17</v>
      </c>
      <c r="DG11" s="65">
        <f>IF(DF6="-",NA(),DF6)</f>
        <v>53.89</v>
      </c>
      <c r="DH11" s="65">
        <f>IF(DG6="-",NA(),DG6)</f>
        <v>55.61</v>
      </c>
      <c r="DI11" s="65">
        <f>IF(DH6="-",NA(),DH6)</f>
        <v>57.33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2021-01-15T05:33:46Z</cp:lastPrinted>
  <dcterms:created xsi:type="dcterms:W3CDTF">2020-12-04T03:44:23Z</dcterms:created>
  <dcterms:modified xsi:type="dcterms:W3CDTF">2021-02-02T10:23:33Z</dcterms:modified>
  <cp:category/>
</cp:coreProperties>
</file>