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どらいぶ\1生活環境（下水）\下水\下水道\公営事業関係\Ｒ02年度（R01年度分）\Ｒ03.01.経営比較分析表\"/>
    </mc:Choice>
  </mc:AlternateContent>
  <workbookProtection workbookAlgorithmName="SHA-512" workbookHashValue="VYvXJ4TGGPHwVRZWgT57HM6lsYbqTMIaVvMS2Jb7L2ozhUKbvFD+llXxy/NPN76ie50kSqAKfrHGhIl9ozwV9w==" workbookSaltValue="qrBBE+a+JcfQlai9zaY1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<sst xmlns="http://schemas.openxmlformats.org/spreadsheetml/2006/main" count="236" uniqueCount="120">
  <si>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</si>
  <si>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</si>
  <si>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</si>
  <si>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</si>
  <si>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</si>
  <si>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</si>
  <si>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</si>
  <si>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</si>
  <si>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</si>
  <si>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</si>
  <si>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</si>
  <si>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</si>
  <si>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</si>
  <si>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</si>
  <si>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</si>
  <si>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</si>
  <si>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</si>
  <si>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</si>
  <si>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</si>
  <si>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</si>
  <si>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</si>
  <si>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</si>
  <si>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</si>
  <si>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</si>
  <si>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</si>
  <si>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</si>
  <si>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</si>
  <si>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</si>
  <si>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</si>
  <si>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</si>
  <si>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</si>
  <si>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</si>
  <si>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</si>
  <si>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</si>
  <si>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</si>
  <si>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</si>
  <si>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</si>
  <si>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</si>
  <si>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</si>
  <si>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</si>
  <si>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</si>
  <si>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</si>
  <si>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</si>
  <si>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</si>
  <si>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</si>
  <si>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</si>
  <si>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</si>
  <si>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</si>
  <si>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</si>
  <si>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</si>
  <si>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</si>
  <si>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</si>
  <si>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</si>
  <si>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</si>
  <si>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</si>
  <si>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</si>
  <si>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</si>
  <si>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</si>
  <si>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</si>
  <si>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</si>
  <si>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</si>
  <si>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</si>
  <si>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</si>
  <si>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</si>
  <si>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</si>
  <si>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</si>
  <si>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</si>
  <si>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</si>
  <si>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</si>
  <si>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</si>
  <si>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</si>
  <si>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</si>
  <si>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</si>
  <si>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</si>
  <si>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</si>
  <si>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</si>
  <si>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</si>
  <si>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</si>
  <si>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</si>
  <si>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</si>
  <si>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</si>
  <si>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</si>
  <si>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</si>
  <si>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</si>
  <si>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</si>
  <si>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</si>
  <si>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</si>
  <si>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</si>
  <si>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</si>
  <si>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</si>
  <si>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</si>
  <si>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</si>
  <si>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</si>
  <si>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</si>
  <si>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</si>
  <si>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</si>
  <si>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</si>
  <si>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</si>
  <si>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</si>
  <si>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</si>
  <si>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</si>
  <si>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</si>
  <si>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</si>
  <si>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</si>
  <si>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</si>
  <si>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</si>
  <si>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</si>
  <si>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</si>
  <si>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</si>
  <si>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</si>
  <si>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</si>
  <si>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</si>
  <si>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</si>
  <si>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</si>
  <si>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</si>
  <si>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</si>
  <si>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</si>
  <si>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①収益的収支比率は、使用料収入は人口の減少により減少しているものの、一般会計からの繰入を行い収支比率は概ね均衡している。今後も使用料収入の確保及び維持管理費の節減に努める。
④債務残高については、浄化センター建設費や船団方式建設費負担金等の施設整備に村債を発行しているが、ピーク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⑤経費回収率については、歳出削減策を行っているが、類団平均より低く推移している。加入促進を図るため料金の値上げは困難なことから、今後も維持管理費の節減に努め、経営の健全化を図る。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⑦施設利用率は、人口減少に伴う有収水量の減少により減少傾向にある。また、令和元年度に事業計画、スットックマネジメント計画を作成、適切な施設規模を把握している。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6" eb="18">
      <t>ジンコウ</t>
    </rPh>
    <rPh sb="19" eb="21">
      <t>ゲンショウ</t>
    </rPh>
    <rPh sb="24" eb="26">
      <t>ゲンショウ</t>
    </rPh>
    <rPh sb="34" eb="36">
      <t>イッパン</t>
    </rPh>
    <rPh sb="36" eb="38">
      <t>カイケイ</t>
    </rPh>
    <rPh sb="51" eb="52">
      <t>オオム</t>
    </rPh>
    <rPh sb="53" eb="55">
      <t>キンコウ</t>
    </rPh>
    <rPh sb="60" eb="62">
      <t>コンゴ</t>
    </rPh>
    <rPh sb="197" eb="199">
      <t>ショウカン</t>
    </rPh>
    <rPh sb="201" eb="203">
      <t>イッパン</t>
    </rPh>
    <rPh sb="203" eb="205">
      <t>カイケイ</t>
    </rPh>
    <rPh sb="208" eb="210">
      <t>クリイレ</t>
    </rPh>
    <rPh sb="210" eb="211">
      <t>キン</t>
    </rPh>
    <rPh sb="212" eb="213">
      <t>ア</t>
    </rPh>
    <rPh sb="220" eb="222">
      <t>キギョウ</t>
    </rPh>
    <rPh sb="222" eb="223">
      <t>サイ</t>
    </rPh>
    <rPh sb="223" eb="225">
      <t>ザンダカ</t>
    </rPh>
    <rPh sb="225" eb="226">
      <t>タイ</t>
    </rPh>
    <rPh sb="226" eb="228">
      <t>ジギョウ</t>
    </rPh>
    <rPh sb="228" eb="230">
      <t>キボ</t>
    </rPh>
    <rPh sb="230" eb="232">
      <t>ヒリツ</t>
    </rPh>
    <rPh sb="276" eb="278">
      <t>スイイ</t>
    </rPh>
    <rPh sb="283" eb="285">
      <t>カニュウ</t>
    </rPh>
    <rPh sb="285" eb="287">
      <t>ソクシン</t>
    </rPh>
    <rPh sb="288" eb="289">
      <t>ハカ</t>
    </rPh>
    <rPh sb="292" eb="294">
      <t>リョウキン</t>
    </rPh>
    <rPh sb="295" eb="297">
      <t>ネア</t>
    </rPh>
    <rPh sb="299" eb="301">
      <t>コンナン</t>
    </rPh>
    <rPh sb="362" eb="364">
      <t>ジンコウ</t>
    </rPh>
    <rPh sb="365" eb="367">
      <t>ゲンショウ</t>
    </rPh>
    <rPh sb="370" eb="372">
      <t>ゲンショウ</t>
    </rPh>
    <rPh sb="378" eb="379">
      <t>ヒ</t>
    </rPh>
    <rPh sb="380" eb="381">
      <t>ツヅ</t>
    </rPh>
    <rPh sb="431" eb="433">
      <t>ジンコウ</t>
    </rPh>
    <rPh sb="433" eb="435">
      <t>ゲンショウ</t>
    </rPh>
    <rPh sb="436" eb="437">
      <t>トモナ</t>
    </rPh>
    <rPh sb="438" eb="439">
      <t>ユウ</t>
    </rPh>
    <rPh sb="439" eb="440">
      <t>シュウ</t>
    </rPh>
    <rPh sb="448" eb="450">
      <t>ゲンショウ</t>
    </rPh>
    <rPh sb="450" eb="452">
      <t>ケイコウ</t>
    </rPh>
    <rPh sb="459" eb="460">
      <t>レイ</t>
    </rPh>
    <rPh sb="460" eb="461">
      <t>ワ</t>
    </rPh>
    <rPh sb="461" eb="462">
      <t>ガン</t>
    </rPh>
    <rPh sb="462" eb="464">
      <t>ネンド</t>
    </rPh>
    <rPh sb="465" eb="467">
      <t>ジギョウ</t>
    </rPh>
    <rPh sb="467" eb="469">
      <t>ケイカク</t>
    </rPh>
    <rPh sb="481" eb="483">
      <t>ケイカク</t>
    </rPh>
    <rPh sb="484" eb="486">
      <t>サクセイ</t>
    </rPh>
    <rPh sb="510" eb="513">
      <t>コウキョウヨウ</t>
    </rPh>
    <rPh sb="513" eb="515">
      <t>スイイキ</t>
    </rPh>
    <rPh sb="516" eb="518">
      <t>スイシツ</t>
    </rPh>
    <rPh sb="518" eb="520">
      <t>ホゼン</t>
    </rPh>
    <rPh sb="523" eb="525">
      <t>カニュウ</t>
    </rPh>
    <rPh sb="525" eb="527">
      <t>ソクシン</t>
    </rPh>
    <rPh sb="528" eb="529">
      <t>ツト</t>
    </rPh>
    <rPh sb="533" eb="535">
      <t>ケッカ</t>
    </rPh>
    <rPh sb="545" eb="546">
      <t>タカ</t>
    </rPh>
    <rPh sb="547" eb="549">
      <t>スイイ</t>
    </rPh>
    <rPh sb="554" eb="556">
      <t>コンゴ</t>
    </rPh>
    <rPh sb="558" eb="559">
      <t>ミ</t>
    </rPh>
    <rPh sb="559" eb="561">
      <t>セツゾク</t>
    </rPh>
    <phoneticPr fontId="4"/>
  </si>
  <si>
    <t>　浄化センターは平成8年度から供用を開始し、23年を経過しているため、施設の老朽化が進んでいる。今後、施設の維持補修費の増加が見込まれるため、平成26年度に策定した長寿命化計画に沿った計画的な設備更新に取り組み、平成30年度、令和元年度にストックマネジメント計画を策定し、さらなる経営の健全化を図る。
　管渠は平成8年度に敷設してから23年を経過しているが老朽化は見られない。今後はストックマネジメント計画の実施方針に伴う適切な維持管理を行い、計画的な維持補修及び更新を検討する。</t>
    <rPh sb="1" eb="3">
      <t>ジョウカ</t>
    </rPh>
    <rPh sb="8" eb="10">
      <t>ヘイセイ</t>
    </rPh>
    <rPh sb="12" eb="13">
      <t>ド</t>
    </rPh>
    <rPh sb="113" eb="114">
      <t>レイ</t>
    </rPh>
    <rPh sb="114" eb="115">
      <t>ワ</t>
    </rPh>
    <rPh sb="115" eb="117">
      <t>ガンネン</t>
    </rPh>
    <rPh sb="117" eb="118">
      <t>ド</t>
    </rPh>
    <rPh sb="132" eb="134">
      <t>サクテイ</t>
    </rPh>
    <rPh sb="152" eb="153">
      <t>カン</t>
    </rPh>
    <rPh sb="153" eb="154">
      <t>キョ</t>
    </rPh>
    <rPh sb="155" eb="157">
      <t>ヘイセイ</t>
    </rPh>
    <rPh sb="158" eb="160">
      <t>ネンド</t>
    </rPh>
    <rPh sb="161" eb="163">
      <t>フセツ</t>
    </rPh>
    <rPh sb="169" eb="170">
      <t>ネン</t>
    </rPh>
    <rPh sb="171" eb="173">
      <t>ケイカ</t>
    </rPh>
    <rPh sb="178" eb="181">
      <t>ロウキュウカ</t>
    </rPh>
    <rPh sb="182" eb="183">
      <t>ミ</t>
    </rPh>
    <rPh sb="188" eb="190">
      <t>コンゴ</t>
    </rPh>
    <rPh sb="201" eb="203">
      <t>ケイカク</t>
    </rPh>
    <rPh sb="204" eb="206">
      <t>ジッシ</t>
    </rPh>
    <rPh sb="206" eb="208">
      <t>ホウシン</t>
    </rPh>
    <rPh sb="209" eb="210">
      <t>トモナ</t>
    </rPh>
    <rPh sb="211" eb="213">
      <t>テキセツ</t>
    </rPh>
    <rPh sb="214" eb="216">
      <t>イジ</t>
    </rPh>
    <rPh sb="216" eb="218">
      <t>カンリ</t>
    </rPh>
    <rPh sb="219" eb="220">
      <t>オコナ</t>
    </rPh>
    <rPh sb="222" eb="225">
      <t>ケイカクテキ</t>
    </rPh>
    <rPh sb="226" eb="228">
      <t>イジ</t>
    </rPh>
    <rPh sb="228" eb="230">
      <t>ホシュウ</t>
    </rPh>
    <rPh sb="230" eb="231">
      <t>オヨ</t>
    </rPh>
    <rPh sb="232" eb="234">
      <t>コウシン</t>
    </rPh>
    <rPh sb="235" eb="237">
      <t>ケントウ</t>
    </rPh>
    <phoneticPr fontId="4"/>
  </si>
  <si>
    <t>　普及率は、84.06％であり、漁業集落排水事業と合わせると100％となっている。水洗化率は95.2％、漁業集落排水事業と合わせて95.4％である。今後も引き続き未接続世帯の加入促進を図り、水洗化率100％を目指す。
　浄化センターは供用開始から23年が経過し、施設の老朽化が進んでいる。今後、施設の維持補修費の増加が見込まれるが、平成26年度に策定した長寿命化計画に沿った計画的な設備更新に取り組んだ。今後も、令和元年度にストックマネジメント計画を策定し実施方針に従い、さらなる経営の健全化を図りながら下水道の安定的、持続的な運営に努める。</t>
    <rPh sb="22" eb="24">
      <t>ジギョウ</t>
    </rPh>
    <rPh sb="58" eb="60">
      <t>ジギョウ</t>
    </rPh>
    <rPh sb="74" eb="76">
      <t>コンゴ</t>
    </rPh>
    <rPh sb="77" eb="78">
      <t>ヒ</t>
    </rPh>
    <rPh sb="79" eb="80">
      <t>ツヅ</t>
    </rPh>
    <rPh sb="81" eb="84">
      <t>ミセツゾク</t>
    </rPh>
    <rPh sb="84" eb="86">
      <t>セタイ</t>
    </rPh>
    <rPh sb="87" eb="89">
      <t>カニュウ</t>
    </rPh>
    <rPh sb="89" eb="91">
      <t>ソクシン</t>
    </rPh>
    <rPh sb="92" eb="93">
      <t>ハカ</t>
    </rPh>
    <rPh sb="95" eb="98">
      <t>スイセンカ</t>
    </rPh>
    <rPh sb="98" eb="99">
      <t>リツ</t>
    </rPh>
    <rPh sb="110" eb="112">
      <t>ジョウカ</t>
    </rPh>
    <rPh sb="117" eb="119">
      <t>キョウヨウ</t>
    </rPh>
    <rPh sb="119" eb="121">
      <t>カイシ</t>
    </rPh>
    <rPh sb="125" eb="126">
      <t>ネン</t>
    </rPh>
    <rPh sb="127" eb="129">
      <t>ケイカ</t>
    </rPh>
    <rPh sb="144" eb="146">
      <t>コンゴ</t>
    </rPh>
    <rPh sb="147" eb="149">
      <t>シセツ</t>
    </rPh>
    <rPh sb="150" eb="152">
      <t>イジ</t>
    </rPh>
    <rPh sb="152" eb="154">
      <t>ホシュウ</t>
    </rPh>
    <rPh sb="154" eb="155">
      <t>ヒ</t>
    </rPh>
    <rPh sb="156" eb="158">
      <t>ゾウカ</t>
    </rPh>
    <rPh sb="159" eb="161">
      <t>ミコ</t>
    </rPh>
    <rPh sb="166" eb="168">
      <t>ヘイセイ</t>
    </rPh>
    <rPh sb="170" eb="172">
      <t>ネンド</t>
    </rPh>
    <rPh sb="173" eb="175">
      <t>サクテイ</t>
    </rPh>
    <rPh sb="177" eb="178">
      <t>チョウ</t>
    </rPh>
    <rPh sb="178" eb="181">
      <t>ジュミョウカ</t>
    </rPh>
    <rPh sb="181" eb="183">
      <t>ケイカク</t>
    </rPh>
    <rPh sb="184" eb="185">
      <t>ソ</t>
    </rPh>
    <rPh sb="187" eb="190">
      <t>ケイカクテキ</t>
    </rPh>
    <rPh sb="191" eb="193">
      <t>セツビ</t>
    </rPh>
    <rPh sb="193" eb="195">
      <t>コウシン</t>
    </rPh>
    <rPh sb="196" eb="197">
      <t>ト</t>
    </rPh>
    <rPh sb="198" eb="199">
      <t>ク</t>
    </rPh>
    <rPh sb="202" eb="204">
      <t>コンゴ</t>
    </rPh>
    <rPh sb="206" eb="207">
      <t>レイ</t>
    </rPh>
    <rPh sb="207" eb="208">
      <t>ワ</t>
    </rPh>
    <rPh sb="208" eb="209">
      <t>ガン</t>
    </rPh>
    <rPh sb="209" eb="211">
      <t>ネンド</t>
    </rPh>
    <rPh sb="222" eb="224">
      <t>ケイカク</t>
    </rPh>
    <rPh sb="225" eb="227">
      <t>サクテイ</t>
    </rPh>
    <rPh sb="228" eb="230">
      <t>ジッシ</t>
    </rPh>
    <rPh sb="230" eb="232">
      <t>ホウシン</t>
    </rPh>
    <rPh sb="233" eb="234">
      <t>シタガ</t>
    </rPh>
    <rPh sb="240" eb="242">
      <t>ケイエイ</t>
    </rPh>
    <rPh sb="243" eb="245">
      <t>ケンゼン</t>
    </rPh>
    <rPh sb="245" eb="246">
      <t>カ</t>
    </rPh>
    <rPh sb="247" eb="248">
      <t>ハカ</t>
    </rPh>
    <rPh sb="252" eb="255">
      <t>ゲスイドウ</t>
    </rPh>
    <rPh sb="256" eb="259">
      <t>アンテイテキ</t>
    </rPh>
    <rPh sb="260" eb="263">
      <t>ジゾクテキ</t>
    </rPh>
    <rPh sb="264" eb="266">
      <t>ウンエイ</t>
    </rPh>
    <rPh sb="267" eb="2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</si>
</sst>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D9-4ECE-8382-3B384F879F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7D9-4ECE-8382-3B384F879F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31.46</c:v>
                </c:pt>
                <c:pt idx="1">
                  <c:v>31.18</c:v>
                </c:pt>
                <c:pt idx="2">
                  <c:v>29.31</c:v>
                </c:pt>
                <c:pt idx="3">
                  <c:v>29.03</c:v>
                </c:pt>
                <c:pt idx="4">
                  <c:v>28.75</c:v>
                </c:pt>
              </c:numCache>
            </c:numRef>
          </c:val>
          <c:extLst>
            <c:ext xmlns:c16="http://schemas.microsoft.com/office/drawing/2014/chart" uri="{C3380CC4-5D6E-409C-BE32-E72D297353CC}">
              <c16:uniqueId val="{00000000-A352-4842-A22E-7469C91FF0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352-4842-A22E-7469C91FF0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93.13</c:v>
                </c:pt>
                <c:pt idx="1">
                  <c:v>93.81</c:v>
                </c:pt>
                <c:pt idx="2">
                  <c:v>93.91</c:v>
                </c:pt>
                <c:pt idx="3">
                  <c:v>94.66</c:v>
                </c:pt>
                <c:pt idx="4">
                  <c:v>95.23</c:v>
                </c:pt>
              </c:numCache>
            </c:numRef>
          </c:val>
          <c:extLst>
            <c:ext xmlns:c16="http://schemas.microsoft.com/office/drawing/2014/chart" uri="{C3380CC4-5D6E-409C-BE32-E72D297353CC}">
              <c16:uniqueId val="{00000000-4EB3-41B3-886C-E67EF93702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EB3-41B3-886C-E67EF93702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99.97</c:v>
                </c:pt>
                <c:pt idx="1">
                  <c:v>99.95</c:v>
                </c:pt>
                <c:pt idx="2">
                  <c:v>99.91</c:v>
                </c:pt>
                <c:pt idx="3">
                  <c:v>99.89</c:v>
                </c:pt>
                <c:pt idx="4">
                  <c:v>100.03</c:v>
                </c:pt>
              </c:numCache>
            </c:numRef>
          </c:val>
          <c:extLst>
            <c:ext xmlns:c16="http://schemas.microsoft.com/office/drawing/2014/chart" uri="{C3380CC4-5D6E-409C-BE32-E72D297353CC}">
              <c16:uniqueId val="{00000000-D7E4-42E8-BFEC-E4E6EABDAA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4-42E8-BFEC-E4E6EABDAA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E-474E-AFF1-0CB37B115C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E-474E-AFF1-0CB37B115C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E-4E49-A7CA-3DE30EBF4E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E-4E49-A7CA-3DE30EBF4E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E-43F5-91B9-1DC24F6DDD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E-43F5-91B9-1DC24F6DDD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0C-4D69-A827-F73560A383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0C-4D69-A827-F73560A383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144.05000000000001</c:v>
                </c:pt>
                <c:pt idx="3" formatCode="#,##0.00;&quot;△&quot;#,##0.00;&quot;-&quot;">
                  <c:v>360.11</c:v>
                </c:pt>
                <c:pt idx="4">
                  <c:v>0</c:v>
                </c:pt>
              </c:numCache>
            </c:numRef>
          </c:val>
          <c:extLst>
            <c:ext xmlns:c16="http://schemas.microsoft.com/office/drawing/2014/chart" uri="{C3380CC4-5D6E-409C-BE32-E72D297353CC}">
              <c16:uniqueId val="{00000000-F9CF-4764-A33D-855F5C7CB2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9CF-4764-A33D-855F5C7CB2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59.64</c:v>
                </c:pt>
                <c:pt idx="1">
                  <c:v>62.26</c:v>
                </c:pt>
                <c:pt idx="2">
                  <c:v>62.98</c:v>
                </c:pt>
                <c:pt idx="3">
                  <c:v>58.24</c:v>
                </c:pt>
                <c:pt idx="4">
                  <c:v>61.72</c:v>
                </c:pt>
              </c:numCache>
            </c:numRef>
          </c:val>
          <c:extLst>
            <c:ext xmlns:c16="http://schemas.microsoft.com/office/drawing/2014/chart" uri="{C3380CC4-5D6E-409C-BE32-E72D297353CC}">
              <c16:uniqueId val="{00000000-781C-4D83-9558-CB0DE94B93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81C-4D83-9558-CB0DE94B93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196.49</c:v>
                </c:pt>
                <c:pt idx="1">
                  <c:v>188.87</c:v>
                </c:pt>
                <c:pt idx="2">
                  <c:v>187.33</c:v>
                </c:pt>
                <c:pt idx="3">
                  <c:v>201.97</c:v>
                </c:pt>
                <c:pt idx="4">
                  <c:v>193.32</c:v>
                </c:pt>
              </c:numCache>
            </c:numRef>
          </c:val>
          <c:extLst>
            <c:ext xmlns:c16="http://schemas.microsoft.com/office/drawing/2014/chart" uri="{C3380CC4-5D6E-409C-BE32-E72D297353CC}">
              <c16:uniqueId val="{00000000-AAE2-4A5A-9FBB-BE6F9CFC5C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AE2-4A5A-9FBB-BE6F9CFC5C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CB75" sqref="CB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姫島村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1991</v>
      </c>
      <c r="AM8" s="75"/>
      <c r="AN8" s="75"/>
      <c r="AO8" s="75"/>
      <c r="AP8" s="75"/>
      <c r="AQ8" s="75"/>
      <c r="AR8" s="75"/>
      <c r="AS8" s="75"/>
      <c r="AT8" s="74">
        <f>データ!T6</f>
        <v>6.99</v>
      </c>
      <c r="AU8" s="74"/>
      <c r="AV8" s="74"/>
      <c r="AW8" s="74"/>
      <c r="AX8" s="74"/>
      <c r="AY8" s="74"/>
      <c r="AZ8" s="74"/>
      <c r="BA8" s="74"/>
      <c r="BB8" s="74">
        <f>データ!U6</f>
        <v>284.83999999999997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84.06</v>
      </c>
      <c r="Q10" s="74"/>
      <c r="R10" s="74"/>
      <c r="S10" s="74"/>
      <c r="T10" s="74"/>
      <c r="U10" s="74"/>
      <c r="V10" s="74"/>
      <c r="W10" s="74">
        <f>データ!Q6</f>
        <v>96.14</v>
      </c>
      <c r="X10" s="74"/>
      <c r="Y10" s="74"/>
      <c r="Z10" s="74"/>
      <c r="AA10" s="74"/>
      <c r="AB10" s="74"/>
      <c r="AC10" s="74"/>
      <c r="AD10" s="75">
        <f>データ!R6</f>
        <v>2200</v>
      </c>
      <c r="AE10" s="75"/>
      <c r="AF10" s="75"/>
      <c r="AG10" s="75"/>
      <c r="AH10" s="75"/>
      <c r="AI10" s="75"/>
      <c r="AJ10" s="75"/>
      <c r="AK10" s="2"/>
      <c r="AL10" s="75">
        <f>データ!V6</f>
        <v>1656</v>
      </c>
      <c r="AM10" s="75"/>
      <c r="AN10" s="75"/>
      <c r="AO10" s="75"/>
      <c r="AP10" s="75"/>
      <c r="AQ10" s="75"/>
      <c r="AR10" s="75"/>
      <c r="AS10" s="75"/>
      <c r="AT10" s="74">
        <f>データ!W6</f>
        <v>0.71</v>
      </c>
      <c r="AU10" s="74"/>
      <c r="AV10" s="74"/>
      <c r="AW10" s="74"/>
      <c r="AX10" s="74"/>
      <c r="AY10" s="74"/>
      <c r="AZ10" s="74"/>
      <c r="BA10" s="74"/>
      <c r="BB10" s="74">
        <f>データ!X6</f>
        <v>2332.39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7VE7U9q6P8gXRJ6XVlFzgvkOnx3hvo8c2PS2i3OtUDuCqLyYz30EzcfgVov8dM78C/oymjzanBIbS7dgCEfPWg==" saltValue="71Pl90/hju0yp60Qx1AF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443221</v>
      </c>
      <c r="D6" s="33">
        <f t="shared" si="3"/>
        <v>47</v>
      </c>
      <c r="E6" s="33">
        <f t="shared" si="3"/>
        <v>17</v>
      </c>
      <c r="F6" s="33">
        <f t="shared" si="3"/>
        <v>4</v>
      </c>
      <c r="G6" s="33">
        <f t="shared" si="3"/>
        <v>0</v>
      </c>
      <c r="H6" s="33" t="str">
        <f t="shared" si="3"/>
        <v>大分県　姫島村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84.06</v>
      </c>
      <c r="Q6" s="34">
        <f t="shared" si="3"/>
        <v>96.14</v>
      </c>
      <c r="R6" s="34">
        <f t="shared" si="3"/>
        <v>2200</v>
      </c>
      <c r="S6" s="34">
        <f t="shared" si="3"/>
        <v>1991</v>
      </c>
      <c r="T6" s="34">
        <f t="shared" si="3"/>
        <v>6.99</v>
      </c>
      <c r="U6" s="34">
        <f t="shared" si="3"/>
        <v>284.83999999999997</v>
      </c>
      <c r="V6" s="34">
        <f t="shared" si="3"/>
        <v>1656</v>
      </c>
      <c r="W6" s="34">
        <f t="shared" si="3"/>
        <v>0.71</v>
      </c>
      <c r="X6" s="34">
        <f t="shared" si="3"/>
        <v>2332.39</v>
      </c>
      <c r="Y6" s="35">
        <f>IF(Y7="",NA(),Y7)</f>
        <v>99.97</v>
      </c>
      <c r="Z6" s="35">
        <f t="shared" ref="Z6:AH6" si="4">IF(Z7="",NA(),Z7)</f>
        <v>99.95</v>
      </c>
      <c r="AA6" s="35">
        <f t="shared" si="4"/>
        <v>99.91</v>
      </c>
      <c r="AB6" s="35">
        <f t="shared" si="4"/>
        <v>99.89</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144.05000000000001</v>
      </c>
      <c r="BI6" s="35">
        <f t="shared" si="7"/>
        <v>360.11</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59.64</v>
      </c>
      <c r="BR6" s="35">
        <f t="shared" ref="BR6:BZ6" si="8">IF(BR7="",NA(),BR7)</f>
        <v>62.26</v>
      </c>
      <c r="BS6" s="35">
        <f t="shared" si="8"/>
        <v>62.98</v>
      </c>
      <c r="BT6" s="35">
        <f t="shared" si="8"/>
        <v>58.24</v>
      </c>
      <c r="BU6" s="35">
        <f t="shared" si="8"/>
        <v>61.72</v>
      </c>
      <c r="BV6" s="35">
        <f t="shared" si="8"/>
        <v>66.22</v>
      </c>
      <c r="BW6" s="35">
        <f t="shared" si="8"/>
        <v>69.87</v>
      </c>
      <c r="BX6" s="35">
        <f t="shared" si="8"/>
        <v>74.3</v>
      </c>
      <c r="BY6" s="35">
        <f t="shared" si="8"/>
        <v>72.260000000000005</v>
      </c>
      <c r="BZ6" s="35">
        <f t="shared" si="8"/>
        <v>71.84</v>
      </c>
      <c r="CA6" s="34" t="str">
        <f>IF(CA7="","",IF(CA7="-","【-】","【"&amp;SUBSTITUTE(TEXT(CA7,"#,##0.00"),"-","△")&amp;"】"))</f>
        <v>【74.17】</v>
      </c>
      <c r="CB6" s="35">
        <f>IF(CB7="",NA(),CB7)</f>
        <v>196.49</v>
      </c>
      <c r="CC6" s="35">
        <f t="shared" ref="CC6:CK6" si="9">IF(CC7="",NA(),CC7)</f>
        <v>188.87</v>
      </c>
      <c r="CD6" s="35">
        <f t="shared" si="9"/>
        <v>187.33</v>
      </c>
      <c r="CE6" s="35">
        <f t="shared" si="9"/>
        <v>201.97</v>
      </c>
      <c r="CF6" s="35">
        <f t="shared" si="9"/>
        <v>193.32</v>
      </c>
      <c r="CG6" s="35">
        <f t="shared" si="9"/>
        <v>246.72</v>
      </c>
      <c r="CH6" s="35">
        <f t="shared" si="9"/>
        <v>234.96</v>
      </c>
      <c r="CI6" s="35">
        <f t="shared" si="9"/>
        <v>221.81</v>
      </c>
      <c r="CJ6" s="35">
        <f t="shared" si="9"/>
        <v>230.02</v>
      </c>
      <c r="CK6" s="35">
        <f t="shared" si="9"/>
        <v>228.47</v>
      </c>
      <c r="CL6" s="34" t="str">
        <f>IF(CL7="","",IF(CL7="-","【-】","【"&amp;SUBSTITUTE(TEXT(CL7,"#,##0.00"),"-","△")&amp;"】"))</f>
        <v>【218.56】</v>
      </c>
      <c r="CM6" s="35">
        <f>IF(CM7="",NA(),CM7)</f>
        <v>31.46</v>
      </c>
      <c r="CN6" s="35">
        <f t="shared" ref="CN6:CV6" si="10">IF(CN7="",NA(),CN7)</f>
        <v>31.18</v>
      </c>
      <c r="CO6" s="35">
        <f t="shared" si="10"/>
        <v>29.31</v>
      </c>
      <c r="CP6" s="35">
        <f t="shared" si="10"/>
        <v>29.03</v>
      </c>
      <c r="CQ6" s="35">
        <f t="shared" si="10"/>
        <v>28.75</v>
      </c>
      <c r="CR6" s="35">
        <f t="shared" si="10"/>
        <v>41.35</v>
      </c>
      <c r="CS6" s="35">
        <f t="shared" si="10"/>
        <v>42.9</v>
      </c>
      <c r="CT6" s="35">
        <f t="shared" si="10"/>
        <v>43.36</v>
      </c>
      <c r="CU6" s="35">
        <f t="shared" si="10"/>
        <v>42.56</v>
      </c>
      <c r="CV6" s="35">
        <f t="shared" si="10"/>
        <v>42.47</v>
      </c>
      <c r="CW6" s="34" t="str">
        <f>IF(CW7="","",IF(CW7="-","【-】","【"&amp;SUBSTITUTE(TEXT(CW7,"#,##0.00"),"-","△")&amp;"】"))</f>
        <v>【42.86】</v>
      </c>
      <c r="CX6" s="35">
        <f>IF(CX7="",NA(),CX7)</f>
        <v>93.13</v>
      </c>
      <c r="CY6" s="35">
        <f t="shared" ref="CY6:DG6" si="11">IF(CY7="",NA(),CY7)</f>
        <v>93.81</v>
      </c>
      <c r="CZ6" s="35">
        <f t="shared" si="11"/>
        <v>93.91</v>
      </c>
      <c r="DA6" s="35">
        <f t="shared" si="11"/>
        <v>94.66</v>
      </c>
      <c r="DB6" s="35">
        <f t="shared" si="11"/>
        <v>95.23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443221</v>
      </c>
      <c r="D7" s="37">
        <v>47</v>
      </c>
      <c r="E7" s="37">
        <v>17</v>
      </c>
      <c r="F7" s="37">
        <v>4</v>
      </c>
      <c r="G7" s="37">
        <v>0</v>
      </c>
      <c r="H7" s="37" t="s">
        <v>98</v>
      </c>
      <c r="I7" s="37" t="s">
        <v>99</v>
      </c>
      <c r="J7" s="37" t="s">
        <v>100</v>
      </c>
      <c r="K7" s="37" t="s">
        <v>101</v>
      </c>
      <c r="L7" s="37" t="s">
        <v>102</v>
      </c>
      <c r="M7" s="37" t="s">
        <v>103</v>
      </c>
      <c r="N7" s="38" t="s">
        <v>104</v>
      </c>
      <c r="O7" s="38" t="s">
        <v>105</v>
      </c>
      <c r="P7" s="38">
        <v>84.06</v>
      </c>
      <c r="Q7" s="38">
        <v>96.14</v>
      </c>
      <c r="R7" s="38">
        <v>2200</v>
      </c>
      <c r="S7" s="38">
        <v>1991</v>
      </c>
      <c r="T7" s="38">
        <v>6.99</v>
      </c>
      <c r="U7" s="38">
        <v>284.83999999999997</v>
      </c>
      <c r="V7" s="38">
        <v>1656</v>
      </c>
      <c r="W7" s="38">
        <v>0.71</v>
      </c>
      <c r="X7" s="38">
        <v>2332.39</v>
      </c>
      <c r="Y7" s="38">
        <v>99.97</v>
      </c>
      <c r="Z7" s="38">
        <v>99.95</v>
      </c>
      <c r="AA7" s="38">
        <v>99.91</v>
      </c>
      <c r="AB7" s="38">
        <v>99.89</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144.05000000000001</v>
      </c>
      <c r="BI7" s="38">
        <v>360.11</v>
      </c>
      <c r="BJ7" s="38">
        <v>0</v>
      </c>
      <c r="BK7" s="38">
        <v>1434.89</v>
      </c>
      <c r="BL7" s="38">
        <v>1298.9100000000001</v>
      </c>
      <c r="BM7" s="38">
        <v>1243.71</v>
      </c>
      <c r="BN7" s="38">
        <v>1194.1500000000001</v>
      </c>
      <c r="BO7" s="38">
        <v>1206.79</v>
      </c>
      <c r="BP7" s="38">
        <v>1218.7</v>
      </c>
      <c r="BQ7" s="38">
        <v>59.64</v>
      </c>
      <c r="BR7" s="38">
        <v>62.26</v>
      </c>
      <c r="BS7" s="38">
        <v>62.98</v>
      </c>
      <c r="BT7" s="38">
        <v>58.24</v>
      </c>
      <c r="BU7" s="38">
        <v>61.72</v>
      </c>
      <c r="BV7" s="38">
        <v>66.22</v>
      </c>
      <c r="BW7" s="38">
        <v>69.87</v>
      </c>
      <c r="BX7" s="38">
        <v>74.3</v>
      </c>
      <c r="BY7" s="38">
        <v>72.260000000000005</v>
      </c>
      <c r="BZ7" s="38">
        <v>71.84</v>
      </c>
      <c r="CA7" s="38">
        <v>74.17</v>
      </c>
      <c r="CB7" s="38">
        <v>196.49</v>
      </c>
      <c r="CC7" s="38">
        <v>188.87</v>
      </c>
      <c r="CD7" s="38">
        <v>187.33</v>
      </c>
      <c r="CE7" s="38">
        <v>201.97</v>
      </c>
      <c r="CF7" s="38">
        <v>193.32</v>
      </c>
      <c r="CG7" s="38">
        <v>246.72</v>
      </c>
      <c r="CH7" s="38">
        <v>234.96</v>
      </c>
      <c r="CI7" s="38">
        <v>221.81</v>
      </c>
      <c r="CJ7" s="38">
        <v>230.02</v>
      </c>
      <c r="CK7" s="38">
        <v>228.47</v>
      </c>
      <c r="CL7" s="38">
        <v>218.56</v>
      </c>
      <c r="CM7" s="38">
        <v>31.46</v>
      </c>
      <c r="CN7" s="38">
        <v>31.18</v>
      </c>
      <c r="CO7" s="38">
        <v>29.31</v>
      </c>
      <c r="CP7" s="38">
        <v>29.03</v>
      </c>
      <c r="CQ7" s="38">
        <v>28.75</v>
      </c>
      <c r="CR7" s="38">
        <v>41.35</v>
      </c>
      <c r="CS7" s="38">
        <v>42.9</v>
      </c>
      <c r="CT7" s="38">
        <v>43.36</v>
      </c>
      <c r="CU7" s="38">
        <v>42.56</v>
      </c>
      <c r="CV7" s="38">
        <v>42.47</v>
      </c>
      <c r="CW7" s="38">
        <v>42.86</v>
      </c>
      <c r="CX7" s="38">
        <v>93.13</v>
      </c>
      <c r="CY7" s="38">
        <v>93.81</v>
      </c>
      <c r="CZ7" s="38">
        <v>93.91</v>
      </c>
      <c r="DA7" s="38">
        <v>94.66</v>
      </c>
      <c r="DB7" s="38">
        <v>95.23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生活環境課02</cp:lastModifiedBy>
  <dcterms:created xsi:type="dcterms:W3CDTF">2020-12-04T02:58:15Z</dcterms:created>
  <dcterms:modified xsi:type="dcterms:W3CDTF">2021-01-19T00:35:54Z</dcterms:modified>
  <cp:category/>
</cp:coreProperties>
</file>