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1普通会計\H29財政状況資料集\06 各市町村資料集\10月公表分(2回目)\★公表用\"/>
    </mc:Choice>
  </mc:AlternateContent>
  <bookViews>
    <workbookView xWindow="0" yWindow="0" windowWidth="28800" windowHeight="117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36" i="10"/>
  <c r="C35" i="10"/>
  <c r="U34" i="10"/>
  <c r="U35" i="10" s="1"/>
  <c r="U36" i="10" s="1"/>
  <c r="U37" i="10" s="1"/>
  <c r="C34" i="10"/>
  <c r="AM34" i="10" l="1"/>
  <c r="AM35" i="10" s="1"/>
  <c r="AM36" i="10" s="1"/>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<sst xmlns="http://schemas.openxmlformats.org/spreadsheetml/2006/main" count="1140" uniqueCount="630">
  <si>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</si>
  <si>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</si>
  <si>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</si>
  <si>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</si>
  <si>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</si>
  <si>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</si>
  <si>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</si>
  <si>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</si>
  <si>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</si>
  <si>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</si>
  <si>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</si>
  <si>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</si>
  <si>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</si>
  <si>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</si>
  <si>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</si>
  <si>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</si>
  <si>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</si>
  <si>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</si>
  <si>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</si>
  <si>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</si>
  <si>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</si>
  <si>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</si>
  <si>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</si>
  <si>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</si>
  <si>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</si>
  <si>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</si>
  <si>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</si>
  <si>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</si>
  <si>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</si>
  <si>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</si>
  <si>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</si>
  <si>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</si>
  <si>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</si>
  <si>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</si>
  <si>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</si>
  <si>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</si>
  <si>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</si>
  <si>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</si>
  <si>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</si>
  <si>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</si>
  <si>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</si>
  <si>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</si>
  <si>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</si>
  <si>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</si>
  <si>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</si>
  <si>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</si>
  <si>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</si>
  <si>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</si>
  <si>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</si>
  <si>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</si>
  <si>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</si>
  <si>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</si>
  <si>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</si>
  <si>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</si>
  <si>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</si>
  <si>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</si>
  <si>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</si>
  <si>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</si>
  <si>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</si>
  <si>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</si>
  <si>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</si>
  <si>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</si>
  <si>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</si>
  <si>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</si>
  <si>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</si>
  <si>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</si>
  <si>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</si>
  <si>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</si>
  <si>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</si>
  <si>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</si>
  <si>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</si>
  <si>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</si>
  <si>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</si>
  <si>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</si>
  <si>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</si>
  <si>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</si>
  <si>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</si>
  <si>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</si>
  <si>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</si>
  <si>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</si>
  <si>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</si>
  <si>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</si>
  <si>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</si>
  <si>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</si>
  <si>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</si>
  <si>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</si>
  <si>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</si>
  <si>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</si>
  <si>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</si>
  <si>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</si>
  <si>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</si>
  <si>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</si>
  <si>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杵築市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</si>
  <si>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</si>
  <si>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</si>
  <si>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</si>
  <si>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</si>
  <si>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</si>
  <si>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</si>
  <si>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</si>
  <si>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</si>
  <si>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</si>
  <si>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</si>
  <si>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</si>
  <si>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</si>
  <si>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</si>
  <si>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</si>
  <si>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</si>
  <si>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</si>
  <si>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</si>
  <si>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</si>
  <si>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</si>
  <si>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</si>
  <si>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</si>
  <si>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</si>
  <si>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</si>
  <si>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</si>
  <si>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</si>
  <si>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</si>
  <si>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</si>
  <si>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</si>
  <si>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</si>
  <si>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</si>
  <si>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</si>
  <si>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</si>
  <si>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</si>
  <si>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</si>
  <si>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</si>
  <si>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</si>
  <si>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</si>
  <si>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</si>
  <si>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</si>
  <si>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</si>
  <si>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</si>
  <si>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</si>
  <si>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</si>
  <si>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</si>
  <si>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</si>
  <si>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</si>
  <si>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</si>
  <si>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</si>
  <si>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</si>
  <si>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</si>
  <si>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</si>
  <si>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</si>
  <si>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</si>
  <si>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</si>
  <si>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</si>
  <si>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</si>
  <si>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</si>
  <si>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</si>
  <si>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</si>
  <si>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</si>
  <si>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</si>
  <si>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</si>
  <si>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</si>
  <si>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</si>
  <si>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</si>
  <si>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</si>
  <si>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</si>
  <si>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</si>
  <si>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</si>
  <si>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</si>
  <si>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</si>
  <si>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</si>
  <si>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</si>
  <si>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</si>
  <si>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</si>
  <si>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</si>
  <si>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</si>
  <si>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</si>
  <si>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</si>
  <si>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</si>
  <si>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</si>
  <si>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</si>
  <si>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</si>
  <si>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</si>
  <si>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</si>
  <si>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</si>
  <si>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</si>
  <si>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</si>
  <si>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</si>
  <si>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</si>
  <si>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</si>
  <si>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</si>
  <si>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</si>
  <si>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</si>
  <si>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</si>
  <si>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</si>
  <si>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</si>
  <si>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</si>
  <si>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</si>
  <si>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</si>
  <si>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</si>
  <si>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</si>
  <si>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</si>
  <si>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</si>
  <si>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</si>
  <si>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</si>
  <si>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</si>
  <si>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</si>
  <si>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</si>
  <si>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</si>
  <si>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</si>
  <si>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</si>
  <si>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</si>
  <si>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</si>
  <si>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</si>
  <si>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</si>
  <si>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</si>
  <si>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</si>
  <si>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</si>
  <si>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</si>
  <si>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大分県杵築市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</si>
  <si>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</si>
  <si>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</si>
  <si>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</si>
  <si>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</si>
  <si>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</si>
  <si>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</si>
  <si>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</si>
  <si>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</si>
  <si>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</si>
  <si>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</si>
  <si>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</si>
  <si>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</si>
  <si>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</si>
  <si>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</si>
  <si>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</si>
  <si>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</si>
  <si>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</si>
  <si>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</si>
  <si>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</si>
  <si>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</si>
  <si>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</si>
  <si>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</si>
  <si>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</si>
  <si>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</si>
  <si>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</si>
  <si>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</si>
  <si>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</si>
  <si>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</si>
  <si>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</si>
  <si>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</si>
  <si>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</si>
  <si>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</si>
  <si>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</si>
  <si>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</si>
  <si>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</si>
  <si>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</si>
  <si>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</si>
  <si>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</si>
  <si>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</si>
  <si>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</si>
  <si>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</si>
  <si>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</si>
  <si>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</si>
  <si>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</si>
  <si>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</si>
  <si>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</si>
  <si>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</si>
  <si>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</si>
  <si>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</si>
  <si>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</si>
  <si>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</si>
  <si>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</si>
  <si>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</si>
  <si>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</si>
  <si>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</si>
  <si>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</si>
  <si>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</si>
  <si>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</si>
  <si>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</si>
  <si>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</si>
  <si>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</si>
  <si>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</si>
  <si>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</si>
  <si>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</si>
  <si>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</si>
  <si>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</si>
  <si>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</si>
  <si>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</si>
  <si>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</si>
  <si>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</si>
  <si>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</si>
  <si>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</si>
  <si>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</si>
  <si>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</si>
  <si>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</si>
  <si>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</si>
  <si>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</si>
  <si>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</si>
  <si>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</si>
  <si>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</si>
  <si>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</si>
  <si>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</si>
  <si>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</si>
  <si>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</si>
  <si>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</si>
  <si>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</si>
  <si>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</si>
  <si>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</si>
  <si>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</si>
  <si>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</si>
  <si>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</si>
  <si>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</si>
  <si>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</si>
  <si>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</si>
  <si>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</si>
  <si>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</si>
  <si>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</si>
  <si>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</si>
  <si>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</si>
  <si>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</si>
  <si>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</si>
  <si>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</si>
  <si>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</si>
  <si>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</si>
  <si>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</si>
  <si>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</si>
  <si>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</si>
  <si>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</si>
  <si>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</si>
  <si>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</si>
  <si>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</si>
  <si>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</si>
  <si>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</si>
  <si>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</si>
  <si>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</si>
  <si>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</si>
  <si>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</si>
  <si>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</si>
  <si>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</si>
  <si>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</si>
  <si>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</si>
  <si>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</si>
  <si>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</si>
  <si>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</si>
  <si>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</si>
  <si>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</si>
  <si>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</si>
  <si>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</si>
  <si>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</si>
  <si>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</si>
  <si>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</si>
  <si>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</si>
  <si>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</si>
  <si>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</si>
  <si>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</si>
  <si>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</si>
  <si>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</si>
  <si>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</si>
  <si>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</si>
  <si>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</si>
  <si>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</si>
  <si>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</si>
  <si>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</si>
  <si>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</si>
  <si>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</si>
  <si>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</si>
  <si>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</si>
  <si>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</si>
  <si>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</si>
  <si>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大分県杵築市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</si>
  <si>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</si>
  <si>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</si>
  <si>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</si>
  <si>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</si>
  <si>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</si>
  <si>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</si>
  <si>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</si>
  <si>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</si>
  <si>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</si>
  <si>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</si>
  <si>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</si>
  <si>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</si>
  <si>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</si>
  <si>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</si>
  <si>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</si>
  <si>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</si>
  <si>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</si>
  <si>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</si>
  <si>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</si>
  <si>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</si>
  <si>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</si>
  <si>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</si>
  <si>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</si>
  <si>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</si>
  <si>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</si>
  <si>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</si>
  <si>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</si>
  <si>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</si>
  <si>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</si>
  <si>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</si>
  <si>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</si>
  <si>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</si>
  <si>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</si>
  <si>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</si>
  <si>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</si>
  <si>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</si>
  <si>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地域包括支援センター事業特別会計</t>
    <phoneticPr fontId="5"/>
  </si>
  <si>
    <t>-</t>
    <phoneticPr fontId="5"/>
  </si>
  <si>
    <t>後期高齢者医療特別会計</t>
    <phoneticPr fontId="5"/>
  </si>
  <si>
    <t>水道事業会計</t>
    <phoneticPr fontId="5"/>
  </si>
  <si>
    <t>法適用企業</t>
    <phoneticPr fontId="5"/>
  </si>
  <si>
    <t>工業用水道事業会計</t>
    <phoneticPr fontId="5"/>
  </si>
  <si>
    <t>法適用企業</t>
    <phoneticPr fontId="5"/>
  </si>
  <si>
    <t>山香病院事業会計</t>
    <phoneticPr fontId="5"/>
  </si>
  <si>
    <t>法適用企業</t>
    <phoneticPr fontId="5"/>
  </si>
  <si>
    <t>簡易水道事業特別会計</t>
    <phoneticPr fontId="5"/>
  </si>
  <si>
    <t>法非適用企業</t>
    <phoneticPr fontId="5"/>
  </si>
  <si>
    <t>農業集落排水事業特別会計</t>
    <phoneticPr fontId="5"/>
  </si>
  <si>
    <t>-</t>
    <phoneticPr fontId="5"/>
  </si>
  <si>
    <t>法非適用企業</t>
    <phoneticPr fontId="5"/>
  </si>
  <si>
    <t>公共下水道事業特別会計</t>
    <phoneticPr fontId="5"/>
  </si>
  <si>
    <t>法非適用企業</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</si>
  <si>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</si>
  <si>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</si>
  <si>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</si>
  <si>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</si>
  <si>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</si>
  <si>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</si>
  <si>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</si>
  <si>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</si>
  <si>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</si>
  <si>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</si>
  <si>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</si>
  <si>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</si>
  <si>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</si>
  <si>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</si>
  <si>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</si>
  <si>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</si>
  <si>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</si>
  <si>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</si>
  <si>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</si>
  <si>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</si>
  <si>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</si>
  <si>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</si>
  <si>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</si>
  <si>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</si>
  <si>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</si>
  <si>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</si>
  <si>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</si>
  <si>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</si>
  <si>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</si>
  <si>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</si>
  <si>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</si>
  <si>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</si>
  <si>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</si>
  <si>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</si>
  <si>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</si>
  <si>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</si>
  <si>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</si>
  <si>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</si>
  <si>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</si>
  <si>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</si>
  <si>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</si>
  <si>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</si>
  <si>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</si>
  <si>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</si>
  <si>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</si>
  <si>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</si>
  <si>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</si>
  <si>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</si>
  <si>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</si>
  <si>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</si>
  <si>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</si>
  <si>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</si>
  <si>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</si>
  <si>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</si>
  <si>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</si>
  <si>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</si>
  <si>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</si>
  <si>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</si>
  <si>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</si>
  <si>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</si>
  <si>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</si>
  <si>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</si>
  <si>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</si>
  <si>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</si>
  <si>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</si>
  <si>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</si>
  <si>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特定環境保全公共下水道事業特別会計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</si>
  <si>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</si>
  <si>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</si>
  <si>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</si>
  <si>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</si>
  <si>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</si>
  <si>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</si>
  <si>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</si>
  <si>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</si>
  <si>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</si>
  <si>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</si>
  <si>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</si>
  <si>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</si>
  <si>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</si>
  <si>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</si>
  <si>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</si>
  <si>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</si>
  <si>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</si>
  <si>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</si>
  <si>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</si>
  <si>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</si>
  <si>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</si>
  <si>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</si>
  <si>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</si>
  <si>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</si>
  <si>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</si>
  <si>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</si>
  <si>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</si>
  <si>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</si>
  <si>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</si>
  <si>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</si>
  <si>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</si>
  <si>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</si>
  <si>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</si>
  <si>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</si>
  <si>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</si>
  <si>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</si>
  <si>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</si>
  <si>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</si>
  <si>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</si>
  <si>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</si>
  <si>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</si>
  <si>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</si>
  <si>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</si>
  <si>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</si>
  <si>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</si>
  <si>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</si>
  <si>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</si>
  <si>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</si>
  <si>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</si>
  <si>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</si>
  <si>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</si>
  <si>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</si>
  <si>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</si>
  <si>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</si>
  <si>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</si>
  <si>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</si>
  <si>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</si>
  <si>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</si>
  <si>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</si>
  <si>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</si>
  <si>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</si>
  <si>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</si>
  <si>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</si>
  <si>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</si>
  <si>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</si>
  <si>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</si>
  <si>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</si>
  <si>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</si>
  <si>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</si>
  <si>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</si>
  <si>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</si>
  <si>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</si>
  <si>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</si>
  <si>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</si>
  <si>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</si>
  <si>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</si>
  <si>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</si>
  <si>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</si>
  <si>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</si>
  <si>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</si>
  <si>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</si>
  <si>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</si>
  <si>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</si>
  <si>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</si>
  <si>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</si>
  <si>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</si>
  <si>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</si>
  <si>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</si>
  <si>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</si>
  <si>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</si>
  <si>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0.44</t>
  </si>
  <si>
    <t>▲ 0.59</t>
  </si>
  <si>
    <t>▲ 4.87</t>
  </si>
  <si>
    <t>山香病院事業会計</t>
  </si>
  <si>
    <t>一般会計</t>
  </si>
  <si>
    <t>水道事業会計</t>
  </si>
  <si>
    <t>国民健康保険特別会計</t>
  </si>
  <si>
    <t>▲ 0.09</t>
  </si>
  <si>
    <t>介護保険特別会計</t>
  </si>
  <si>
    <t>工業用水道事業会計</t>
  </si>
  <si>
    <t>後期高齢者医療特別会計</t>
  </si>
  <si>
    <t>地域包括支援センター事業特別会計</t>
  </si>
  <si>
    <t>その他会計（赤字）</t>
  </si>
  <si>
    <t>その他会計（黒字）</t>
  </si>
  <si>
    <t>-</t>
    <phoneticPr fontId="2"/>
  </si>
  <si>
    <t>杵築速見環境浄化組合</t>
    <rPh sb="0" eb="2">
      <t>キツキ</t>
    </rPh>
    <rPh sb="2" eb="4">
      <t>ハヤミ</t>
    </rPh>
    <rPh sb="4" eb="6">
      <t>カンキョウ</t>
    </rPh>
    <rPh sb="6" eb="8">
      <t>ジョウカ</t>
    </rPh>
    <rPh sb="8" eb="10">
      <t>クミアイ</t>
    </rPh>
    <phoneticPr fontId="5"/>
  </si>
  <si>
    <t>別杵速見地域広域市町村圏事務組合（一般会計）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19">
      <t>イッパン</t>
    </rPh>
    <rPh sb="19" eb="21">
      <t>カイケイ</t>
    </rPh>
    <phoneticPr fontId="5"/>
  </si>
  <si>
    <t>別杵速見地域広域市町村圏事務組合（秋草葬斎場事業特別会計）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19">
      <t>アキクサ</t>
    </rPh>
    <rPh sb="19" eb="20">
      <t>ソウ</t>
    </rPh>
    <rPh sb="20" eb="22">
      <t>サイジョウ</t>
    </rPh>
    <rPh sb="22" eb="24">
      <t>ジギョウ</t>
    </rPh>
    <rPh sb="24" eb="26">
      <t>トクベツ</t>
    </rPh>
    <rPh sb="26" eb="28">
      <t>カイケイ</t>
    </rPh>
    <phoneticPr fontId="5"/>
  </si>
  <si>
    <t>別杵速見地域広域市町村圏事務組合（藤ヶ谷清掃センター事業特別会計）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20">
      <t>フジガヤ</t>
    </rPh>
    <rPh sb="20" eb="22">
      <t>セイソウ</t>
    </rPh>
    <rPh sb="26" eb="28">
      <t>ジギョウ</t>
    </rPh>
    <rPh sb="28" eb="30">
      <t>トクベツ</t>
    </rPh>
    <rPh sb="30" eb="32">
      <t>カイケイ</t>
    </rPh>
    <phoneticPr fontId="5"/>
  </si>
  <si>
    <t>別杵速見地域広域市町村圏事務組合（介護認定審査会事業特別会計）</t>
  </si>
  <si>
    <t>別杵速見地域広域市町村圏事務組合（普通会計）</t>
  </si>
  <si>
    <t>杵築速見消防組合</t>
    <rPh sb="0" eb="2">
      <t>キツキ</t>
    </rPh>
    <rPh sb="2" eb="4">
      <t>ハヤミ</t>
    </rPh>
    <rPh sb="4" eb="6">
      <t>ショウボウ</t>
    </rPh>
    <rPh sb="6" eb="8">
      <t>クミアイ</t>
    </rPh>
    <phoneticPr fontId="5"/>
  </si>
  <si>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</si>
  <si>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</si>
  <si>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大分県後期高齢者医療広域連合（後期高齢者医療事業特別会計）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</si>
  <si>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</si>
  <si>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t>
    <phoneticPr fontId="2"/>
  </si>
  <si>
    <t>基金から34百万円繰入</t>
    <rPh sb="0" eb="2">
      <t>キキン</t>
    </rPh>
    <rPh sb="6" eb="9">
      <t>ヒャクマンエン</t>
    </rPh>
    <rPh sb="9" eb="11">
      <t>クリイレ</t>
    </rPh>
    <phoneticPr fontId="2"/>
  </si>
  <si>
    <t>-</t>
    <phoneticPr fontId="2"/>
  </si>
  <si>
    <t>基金から2百万円繰入</t>
    <rPh sb="0" eb="2">
      <t>キキン</t>
    </rPh>
    <rPh sb="5" eb="8">
      <t>ヒャクマンエン</t>
    </rPh>
    <rPh sb="8" eb="10">
      <t>クリイレ</t>
    </rPh>
    <phoneticPr fontId="2"/>
  </si>
  <si>
    <t>基金から9百万円繰入</t>
    <rPh sb="0" eb="2">
      <t>キキン</t>
    </rPh>
    <rPh sb="5" eb="8">
      <t>ヒャクマンエン</t>
    </rPh>
    <rPh sb="8" eb="10">
      <t>クリイレ</t>
    </rPh>
    <phoneticPr fontId="2"/>
  </si>
  <si>
    <t>基金から29百万円繰入</t>
    <rPh sb="0" eb="2">
      <t>キキン</t>
    </rPh>
    <rPh sb="6" eb="9">
      <t>ヒャクマンエン</t>
    </rPh>
    <rPh sb="9" eb="11">
      <t>クリイレ</t>
    </rPh>
    <phoneticPr fontId="2"/>
  </si>
  <si>
    <t>基金から27百万円繰入</t>
    <rPh sb="0" eb="2">
      <t>キキン</t>
    </rPh>
    <rPh sb="6" eb="9">
      <t>ヒャクマンエン</t>
    </rPh>
    <rPh sb="9" eb="11">
      <t>クリイレ</t>
    </rPh>
    <phoneticPr fontId="2"/>
  </si>
  <si>
    <t>杵築市総合振興センター</t>
    <rPh sb="0" eb="3">
      <t>キツキシ</t>
    </rPh>
    <rPh sb="3" eb="5">
      <t>ソウゴウ</t>
    </rPh>
    <rPh sb="5" eb="7">
      <t>シンコウ</t>
    </rPh>
    <phoneticPr fontId="11"/>
  </si>
  <si>
    <t>杵築市地域活性化センター</t>
    <rPh sb="0" eb="3">
      <t>キツキシ</t>
    </rPh>
    <rPh sb="3" eb="5">
      <t>チイキ</t>
    </rPh>
    <rPh sb="5" eb="8">
      <t>カッセイカ</t>
    </rPh>
    <phoneticPr fontId="11"/>
  </si>
  <si>
    <t>大分県農業農村振興公社</t>
    <phoneticPr fontId="11"/>
  </si>
  <si>
    <t>県所管第三セクター</t>
    <rPh sb="0" eb="1">
      <t>ケン</t>
    </rPh>
    <rPh sb="1" eb="3">
      <t>ショカン</t>
    </rPh>
    <rPh sb="3" eb="5">
      <t>ダイサン</t>
    </rPh>
    <phoneticPr fontId="2"/>
  </si>
  <si>
    <t>-</t>
    <phoneticPr fontId="2"/>
  </si>
  <si>
    <t>基金から1,253百万円繰入</t>
    <rPh sb="0" eb="2">
      <t>キキン</t>
    </rPh>
    <rPh sb="9" eb="12">
      <t>ヒャクマンエン</t>
    </rPh>
    <rPh sb="12" eb="14">
      <t>クリイレ</t>
    </rPh>
    <phoneticPr fontId="2"/>
  </si>
  <si>
    <t>地域活力創出基金</t>
    <phoneticPr fontId="11"/>
  </si>
  <si>
    <t>地域福祉基金</t>
    <phoneticPr fontId="11"/>
  </si>
  <si>
    <t>市有施設整備基金</t>
    <phoneticPr fontId="11"/>
  </si>
  <si>
    <t>職員退職手当基金</t>
    <phoneticPr fontId="11"/>
  </si>
  <si>
    <t>杵築市合併振興基金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</si>
  <si>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</si>
  <si>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</si>
  <si>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</si>
  <si>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平成28年度は前年度同様、類似団体と比較して将来負担比率、有形固定資産減価償却率ともに高く、施設の老朽化が進んでいると考えられる。
　類似団体では、将来負担比率が大幅に改善し、有形固定資産減価償却率も減少したことから、固定資産の適正な維持管理が行われていると判断できる。
　今後は、杵築市公共施設等総合管理計画に従い適正な維持管理に努めるとともに、地方債の発行についても後年度負担が過重にならないよう注意する必要がある。</t>
    <rPh sb="1" eb="3">
      <t>ヘイセイ</t>
    </rPh>
    <rPh sb="5" eb="7">
      <t>ネンド</t>
    </rPh>
    <rPh sb="8" eb="11">
      <t>ゼンネンド</t>
    </rPh>
    <rPh sb="11" eb="13">
      <t>ドウヨウ</t>
    </rPh>
    <rPh sb="14" eb="16">
      <t>ルイジ</t>
    </rPh>
    <rPh sb="16" eb="18">
      <t>ダンタイ</t>
    </rPh>
    <rPh sb="19" eb="21">
      <t>ヒカク</t>
    </rPh>
    <rPh sb="23" eb="25">
      <t>ショウライ</t>
    </rPh>
    <rPh sb="25" eb="27">
      <t>フタン</t>
    </rPh>
    <rPh sb="27" eb="29">
      <t>ヒリツ</t>
    </rPh>
    <rPh sb="30" eb="32">
      <t>ユウケイ</t>
    </rPh>
    <rPh sb="32" eb="34">
      <t>コテイ</t>
    </rPh>
    <rPh sb="34" eb="36">
      <t>シサン</t>
    </rPh>
    <rPh sb="36" eb="38">
      <t>ゲンカ</t>
    </rPh>
    <rPh sb="38" eb="40">
      <t>ショウキャク</t>
    </rPh>
    <rPh sb="40" eb="41">
      <t>リツ</t>
    </rPh>
    <rPh sb="44" eb="45">
      <t>タカ</t>
    </rPh>
    <rPh sb="47" eb="49">
      <t>シセツ</t>
    </rPh>
    <rPh sb="50" eb="53">
      <t>ロウキュウカ</t>
    </rPh>
    <rPh sb="54" eb="55">
      <t>スス</t>
    </rPh>
    <rPh sb="60" eb="61">
      <t>カンガ</t>
    </rPh>
    <rPh sb="68" eb="70">
      <t>ルイジ</t>
    </rPh>
    <rPh sb="70" eb="72">
      <t>ダンタイ</t>
    </rPh>
    <rPh sb="75" eb="77">
      <t>ショウライ</t>
    </rPh>
    <rPh sb="77" eb="79">
      <t>フタン</t>
    </rPh>
    <rPh sb="79" eb="81">
      <t>ヒリツ</t>
    </rPh>
    <rPh sb="82" eb="84">
      <t>オオハバ</t>
    </rPh>
    <rPh sb="85" eb="87">
      <t>カイゼン</t>
    </rPh>
    <rPh sb="89" eb="100">
      <t>ユウケイコテイシサンゲンカショウキャクリツ</t>
    </rPh>
    <rPh sb="101" eb="103">
      <t>ゲンショウ</t>
    </rPh>
    <rPh sb="110" eb="112">
      <t>コテイ</t>
    </rPh>
    <rPh sb="112" eb="114">
      <t>シサン</t>
    </rPh>
    <rPh sb="115" eb="117">
      <t>テキセイ</t>
    </rPh>
    <rPh sb="118" eb="120">
      <t>イジ</t>
    </rPh>
    <rPh sb="120" eb="122">
      <t>カンリ</t>
    </rPh>
    <rPh sb="123" eb="124">
      <t>オコナ</t>
    </rPh>
    <rPh sb="130" eb="132">
      <t>ハンダン</t>
    </rPh>
    <rPh sb="138" eb="140">
      <t>コンゴ</t>
    </rPh>
    <rPh sb="142" eb="145">
      <t>キツキシ</t>
    </rPh>
    <rPh sb="145" eb="147">
      <t>コウキョウ</t>
    </rPh>
    <rPh sb="147" eb="149">
      <t>シセツ</t>
    </rPh>
    <rPh sb="149" eb="150">
      <t>トウ</t>
    </rPh>
    <rPh sb="150" eb="152">
      <t>ソウゴウ</t>
    </rPh>
    <rPh sb="152" eb="154">
      <t>カンリ</t>
    </rPh>
    <rPh sb="154" eb="156">
      <t>ケイカク</t>
    </rPh>
    <rPh sb="157" eb="158">
      <t>シタガ</t>
    </rPh>
    <rPh sb="159" eb="161">
      <t>テキセイ</t>
    </rPh>
    <rPh sb="162" eb="164">
      <t>イジ</t>
    </rPh>
    <rPh sb="164" eb="166">
      <t>カンリ</t>
    </rPh>
    <rPh sb="167" eb="168">
      <t>ツト</t>
    </rPh>
    <rPh sb="175" eb="178">
      <t>チホウサイ</t>
    </rPh>
    <rPh sb="179" eb="181">
      <t>ハッコウ</t>
    </rPh>
    <rPh sb="186" eb="189">
      <t>コウネンド</t>
    </rPh>
    <rPh sb="189" eb="191">
      <t>フタン</t>
    </rPh>
    <rPh sb="192" eb="194">
      <t>カジュウ</t>
    </rPh>
    <rPh sb="201" eb="203">
      <t>チュウイ</t>
    </rPh>
    <rPh sb="205" eb="207">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</si>
  <si>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</si>
  <si>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</si>
  <si>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</si>
  <si>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</si>
  <si>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</si>
  <si>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</si>
  <si>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平成29年度の実質公債費比率は前年度から0.4ポイント増の9.7ポイント、将来負担比率は前年度から3.6ポイント増の42.6ポイントとなった。
　杵築市の数値が悪化した主な要因のひとつとしては、杵築中学校改築事業や図書館改築事業による借入額の増加があげられる。
　今後も学校給食センター改築事業等の大型事業が計画されており、地方債の発行は増加する見込みである。加えて、合併算定替縮減による普通交付税の減額や、扶助費等の増額が見込まれるため、人件費や物件費等の削減可能な費用の見直しや、積極的な企業誘致や定住促進、市税徴収の強化による財源確保を図る必要がある。</t>
    <rPh sb="1" eb="3">
      <t>ヘイセイ</t>
    </rPh>
    <rPh sb="5" eb="7">
      <t>ネンド</t>
    </rPh>
    <rPh sb="8" eb="10">
      <t>ジッシツ</t>
    </rPh>
    <rPh sb="10" eb="13">
      <t>コウサイヒ</t>
    </rPh>
    <rPh sb="13" eb="15">
      <t>ヒリツ</t>
    </rPh>
    <rPh sb="16" eb="19">
      <t>ゼンネンド</t>
    </rPh>
    <rPh sb="28" eb="29">
      <t>ゾウ</t>
    </rPh>
    <rPh sb="38" eb="44">
      <t>ショウライフタンヒリツ</t>
    </rPh>
    <rPh sb="45" eb="48">
      <t>ゼンネンド</t>
    </rPh>
    <rPh sb="57" eb="58">
      <t>ゾウ</t>
    </rPh>
    <rPh sb="74" eb="77">
      <t>キツキシ</t>
    </rPh>
    <rPh sb="78" eb="80">
      <t>スウチ</t>
    </rPh>
    <rPh sb="81" eb="83">
      <t>アッカ</t>
    </rPh>
    <rPh sb="85" eb="86">
      <t>オモ</t>
    </rPh>
    <rPh sb="87" eb="89">
      <t>ヨウイン</t>
    </rPh>
    <rPh sb="98" eb="100">
      <t>キツキ</t>
    </rPh>
    <rPh sb="100" eb="103">
      <t>チュウガッコウ</t>
    </rPh>
    <rPh sb="103" eb="105">
      <t>カイチク</t>
    </rPh>
    <rPh sb="105" eb="107">
      <t>ジギョウ</t>
    </rPh>
    <rPh sb="108" eb="111">
      <t>トショカン</t>
    </rPh>
    <rPh sb="111" eb="113">
      <t>カイチク</t>
    </rPh>
    <rPh sb="113" eb="115">
      <t>ジギョウ</t>
    </rPh>
    <rPh sb="118" eb="120">
      <t>カリイレ</t>
    </rPh>
    <rPh sb="120" eb="121">
      <t>ガク</t>
    </rPh>
    <rPh sb="122" eb="124">
      <t>ゾウカ</t>
    </rPh>
    <rPh sb="133" eb="135">
      <t>コンゴ</t>
    </rPh>
    <rPh sb="136" eb="138">
      <t>ガッコウ</t>
    </rPh>
    <rPh sb="138" eb="140">
      <t>キュウショク</t>
    </rPh>
    <rPh sb="144" eb="146">
      <t>カイチク</t>
    </rPh>
    <rPh sb="146" eb="148">
      <t>ジギョウ</t>
    </rPh>
    <rPh sb="148" eb="149">
      <t>トウ</t>
    </rPh>
    <rPh sb="150" eb="152">
      <t>オオガタ</t>
    </rPh>
    <rPh sb="152" eb="154">
      <t>ジギョウ</t>
    </rPh>
    <rPh sb="155" eb="157">
      <t>ケイカク</t>
    </rPh>
    <rPh sb="163" eb="166">
      <t>チホウサイ</t>
    </rPh>
    <rPh sb="167" eb="169">
      <t>ハッコウ</t>
    </rPh>
    <rPh sb="170" eb="172">
      <t>ゾウカ</t>
    </rPh>
    <rPh sb="174" eb="176">
      <t>ミコ</t>
    </rPh>
    <rPh sb="181" eb="182">
      <t>クワ</t>
    </rPh>
    <rPh sb="185" eb="187">
      <t>ガッペイ</t>
    </rPh>
    <rPh sb="187" eb="189">
      <t>サンテイ</t>
    </rPh>
    <rPh sb="189" eb="190">
      <t>ガ</t>
    </rPh>
    <rPh sb="190" eb="192">
      <t>シュクゲン</t>
    </rPh>
    <rPh sb="195" eb="197">
      <t>フツウ</t>
    </rPh>
    <rPh sb="197" eb="200">
      <t>コウフゼイ</t>
    </rPh>
    <rPh sb="201" eb="203">
      <t>ゲンガク</t>
    </rPh>
    <rPh sb="205" eb="208">
      <t>フジョヒ</t>
    </rPh>
    <rPh sb="208" eb="209">
      <t>トウ</t>
    </rPh>
    <rPh sb="210" eb="212">
      <t>ゾウガク</t>
    </rPh>
    <rPh sb="213" eb="215">
      <t>ミコ</t>
    </rPh>
    <rPh sb="221" eb="223">
      <t>ジンケン</t>
    </rPh>
    <rPh sb="223" eb="224">
      <t>ヒ</t>
    </rPh>
    <rPh sb="225" eb="228">
      <t>ブッケンヒ</t>
    </rPh>
    <rPh sb="228" eb="229">
      <t>トウ</t>
    </rPh>
    <rPh sb="230" eb="232">
      <t>サクゲン</t>
    </rPh>
    <rPh sb="232" eb="234">
      <t>カノウ</t>
    </rPh>
    <rPh sb="235" eb="237">
      <t>ヒヨウ</t>
    </rPh>
    <rPh sb="238" eb="240">
      <t>ミナオ</t>
    </rPh>
    <rPh sb="243" eb="246">
      <t>セッキョクテキ</t>
    </rPh>
    <rPh sb="247" eb="249">
      <t>キギョウ</t>
    </rPh>
    <rPh sb="249" eb="251">
      <t>ユウチ</t>
    </rPh>
    <rPh sb="252" eb="254">
      <t>テイジュウ</t>
    </rPh>
    <rPh sb="254" eb="256">
      <t>ソクシン</t>
    </rPh>
    <rPh sb="257" eb="258">
      <t>シ</t>
    </rPh>
    <rPh sb="258" eb="259">
      <t>ゼイ</t>
    </rPh>
    <rPh sb="259" eb="261">
      <t>チョウシュウ</t>
    </rPh>
    <rPh sb="262" eb="264">
      <t>キョウカ</t>
    </rPh>
    <rPh sb="267" eb="269">
      <t>ザイゲン</t>
    </rPh>
    <rPh sb="269" eb="271">
      <t>カクホ</t>
    </rPh>
    <rPh sb="272" eb="273">
      <t>ハカ</t>
    </rPh>
    <rPh sb="274" eb="276">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</si>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</sst>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78864</c:v>
                </c:pt>
                <c:pt idx="4">
                  <c:v>85042</c:v>
                </c:pt>
              </c:numCache>
            </c:numRef>
          </c:val>
          <c:smooth val="0"/>
          <c:extLst>
            <c:ext xmlns:c16="http://schemas.microsoft.com/office/drawing/2014/chart" uri="{C3380CC4-5D6E-409C-BE32-E72D297353CC}">
              <c16:uniqueId val="{00000000-9738-49A9-86A4-65A5F0B0FE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97919</c:v>
                </c:pt>
                <c:pt idx="1">
                  <c:v>103698</c:v>
                </c:pt>
                <c:pt idx="2">
                  <c:v>107112</c:v>
                </c:pt>
                <c:pt idx="3">
                  <c:v>70607</c:v>
                </c:pt>
                <c:pt idx="4">
                  <c:v>117244</c:v>
                </c:pt>
              </c:numCache>
            </c:numRef>
          </c:val>
          <c:smooth val="0"/>
          <c:extLst>
            <c:ext xmlns:c16="http://schemas.microsoft.com/office/drawing/2014/chart" uri="{C3380CC4-5D6E-409C-BE32-E72D297353CC}">
              <c16:uniqueId val="{00000001-9738-49A9-86A4-65A5F0B0FEEA}"/>
            </c:ext>
          </c:extLst>
        </c:ser>
        <c:dLbls>
          <c:showLegendKey val="0"/>
          <c:showVal val="0"/>
          <c:showCatName val="0"/>
          <c:showSerName val="0"/>
          <c:showPercent val="0"/>
          <c:showBubbleSize val="0"/>
        </c:dLbls>
        <c:marker val="1"/>
        <c:smooth val="0"/>
        <c:axId val="364441336"/>
        <c:axId val="364439768"/>
      </c:lineChart>
      <c:catAx>
        <c:axId val="364441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439768"/>
        <c:crosses val="autoZero"/>
        <c:auto val="1"/>
        <c:lblAlgn val="ctr"/>
        <c:lblOffset val="100"/>
        <c:tickLblSkip val="1"/>
        <c:tickMarkSkip val="1"/>
        <c:noMultiLvlLbl val="0"/>
      </c:catAx>
      <c:valAx>
        <c:axId val="3644397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441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7.4</c:v>
                </c:pt>
                <c:pt idx="1">
                  <c:v>5.09</c:v>
                </c:pt>
                <c:pt idx="2">
                  <c:v>7.5</c:v>
                </c:pt>
                <c:pt idx="3">
                  <c:v>6.44</c:v>
                </c:pt>
                <c:pt idx="4">
                  <c:v>4.7</c:v>
                </c:pt>
              </c:numCache>
            </c:numRef>
          </c:val>
          <c:extLst>
            <c:ext xmlns:c16="http://schemas.microsoft.com/office/drawing/2014/chart" uri="{C3380CC4-5D6E-409C-BE32-E72D297353CC}">
              <c16:uniqueId val="{00000000-1876-47E3-8D45-2CB16F601D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35.549999999999997</c:v>
                </c:pt>
                <c:pt idx="1">
                  <c:v>37.17</c:v>
                </c:pt>
                <c:pt idx="2">
                  <c:v>37.81</c:v>
                </c:pt>
                <c:pt idx="3">
                  <c:v>38.99</c:v>
                </c:pt>
                <c:pt idx="4">
                  <c:v>36.200000000000003</c:v>
                </c:pt>
              </c:numCache>
            </c:numRef>
          </c:val>
          <c:extLst>
            <c:ext xmlns:c16="http://schemas.microsoft.com/office/drawing/2014/chart" uri="{C3380CC4-5D6E-409C-BE32-E72D297353CC}">
              <c16:uniqueId val="{00000001-1876-47E3-8D45-2CB16F601DDA}"/>
            </c:ext>
          </c:extLst>
        </c:ser>
        <c:dLbls>
          <c:showLegendKey val="0"/>
          <c:showVal val="0"/>
          <c:showCatName val="0"/>
          <c:showSerName val="0"/>
          <c:showPercent val="0"/>
          <c:showBubbleSize val="0"/>
        </c:dLbls>
        <c:gapWidth val="250"/>
        <c:overlap val="100"/>
        <c:axId val="364441728"/>
        <c:axId val="364442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4.46</c:v>
                </c:pt>
                <c:pt idx="1">
                  <c:v>-0.44</c:v>
                </c:pt>
                <c:pt idx="2">
                  <c:v>3.61</c:v>
                </c:pt>
                <c:pt idx="3">
                  <c:v>-0.59</c:v>
                </c:pt>
                <c:pt idx="4">
                  <c:v>-4.87</c:v>
                </c:pt>
              </c:numCache>
            </c:numRef>
          </c:val>
          <c:smooth val="0"/>
          <c:extLst>
            <c:ext xmlns:c16="http://schemas.microsoft.com/office/drawing/2014/chart" uri="{C3380CC4-5D6E-409C-BE32-E72D297353CC}">
              <c16:uniqueId val="{00000002-1876-47E3-8D45-2CB16F601DDA}"/>
            </c:ext>
          </c:extLst>
        </c:ser>
        <c:dLbls>
          <c:showLegendKey val="0"/>
          <c:showVal val="0"/>
          <c:showCatName val="0"/>
          <c:showSerName val="0"/>
          <c:showPercent val="0"/>
          <c:showBubbleSize val="0"/>
        </c:dLbls>
        <c:marker val="1"/>
        <c:smooth val="0"/>
        <c:axId val="364441728"/>
        <c:axId val="364442120"/>
      </c:lineChart>
      <c:catAx>
        <c:axId val="36444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4442120"/>
        <c:crosses val="autoZero"/>
        <c:auto val="1"/>
        <c:lblAlgn val="ctr"/>
        <c:lblOffset val="100"/>
        <c:tickLblSkip val="1"/>
        <c:tickMarkSkip val="1"/>
        <c:noMultiLvlLbl val="0"/>
      </c:catAx>
      <c:valAx>
        <c:axId val="364442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44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411-4D6F-8AED-0807DCEB29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11-4D6F-8AED-0807DCEB291A}"/>
            </c:ext>
          </c:extLst>
        </c:ser>
        <c:ser>
          <c:idx val="2"/>
          <c:order val="2"/>
          <c:tx>
            <c:strRef>
              <c:f>データシート!$A$29</c:f>
              <c:strCache>
                <c:ptCount val="1"/>
                <c:pt idx="0">
                  <c:v>地域包括支援センター事業特別会計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411-4D6F-8AED-0807DCEB291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411-4D6F-8AED-0807DCEB291A}"/>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0.19</c:v>
                </c:pt>
                <c:pt idx="2">
                  <c:v>#N/A</c:v>
                </c:pt>
                <c:pt idx="3">
                  <c:v>0.18</c:v>
                </c:pt>
                <c:pt idx="4">
                  <c:v>#N/A</c:v>
                </c:pt>
                <c:pt idx="5">
                  <c:v>0.17</c:v>
                </c:pt>
                <c:pt idx="6">
                  <c:v>#N/A</c:v>
                </c:pt>
                <c:pt idx="7">
                  <c:v>0.16</c:v>
                </c:pt>
                <c:pt idx="8">
                  <c:v>#N/A</c:v>
                </c:pt>
                <c:pt idx="9">
                  <c:v>0.16</c:v>
                </c:pt>
              </c:numCache>
            </c:numRef>
          </c:val>
          <c:extLst>
            <c:ext xmlns:c16="http://schemas.microsoft.com/office/drawing/2014/chart" uri="{C3380CC4-5D6E-409C-BE32-E72D297353CC}">
              <c16:uniqueId val="{00000004-5411-4D6F-8AED-0807DCEB291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0.35</c:v>
                </c:pt>
                <c:pt idx="2">
                  <c:v>#N/A</c:v>
                </c:pt>
                <c:pt idx="3">
                  <c:v>0.87</c:v>
                </c:pt>
                <c:pt idx="4">
                  <c:v>#N/A</c:v>
                </c:pt>
                <c:pt idx="5">
                  <c:v>0.16</c:v>
                </c:pt>
                <c:pt idx="6">
                  <c:v>#N/A</c:v>
                </c:pt>
                <c:pt idx="7">
                  <c:v>0.27</c:v>
                </c:pt>
                <c:pt idx="8">
                  <c:v>#N/A</c:v>
                </c:pt>
                <c:pt idx="9">
                  <c:v>0.68</c:v>
                </c:pt>
              </c:numCache>
            </c:numRef>
          </c:val>
          <c:extLst>
            <c:ext xmlns:c16="http://schemas.microsoft.com/office/drawing/2014/chart" uri="{C3380CC4-5D6E-409C-BE32-E72D297353CC}">
              <c16:uniqueId val="{00000005-5411-4D6F-8AED-0807DCEB291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0.03</c:v>
                </c:pt>
                <c:pt idx="2">
                  <c:v>#N/A</c:v>
                </c:pt>
                <c:pt idx="3">
                  <c:v>0.75</c:v>
                </c:pt>
                <c:pt idx="4">
                  <c:v>0.09</c:v>
                </c:pt>
                <c:pt idx="5">
                  <c:v>#N/A</c:v>
                </c:pt>
                <c:pt idx="6">
                  <c:v>#N/A</c:v>
                </c:pt>
                <c:pt idx="7">
                  <c:v>0.88</c:v>
                </c:pt>
                <c:pt idx="8">
                  <c:v>#N/A</c:v>
                </c:pt>
                <c:pt idx="9">
                  <c:v>1.07</c:v>
                </c:pt>
              </c:numCache>
            </c:numRef>
          </c:val>
          <c:extLst>
            <c:ext xmlns:c16="http://schemas.microsoft.com/office/drawing/2014/chart" uri="{C3380CC4-5D6E-409C-BE32-E72D297353CC}">
              <c16:uniqueId val="{00000006-5411-4D6F-8AED-0807DCEB291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2.78</c:v>
                </c:pt>
                <c:pt idx="2">
                  <c:v>#N/A</c:v>
                </c:pt>
                <c:pt idx="3">
                  <c:v>3.2</c:v>
                </c:pt>
                <c:pt idx="4">
                  <c:v>#N/A</c:v>
                </c:pt>
                <c:pt idx="5">
                  <c:v>3.57</c:v>
                </c:pt>
                <c:pt idx="6">
                  <c:v>#N/A</c:v>
                </c:pt>
                <c:pt idx="7">
                  <c:v>4.2</c:v>
                </c:pt>
                <c:pt idx="8">
                  <c:v>#N/A</c:v>
                </c:pt>
                <c:pt idx="9">
                  <c:v>4.6399999999999997</c:v>
                </c:pt>
              </c:numCache>
            </c:numRef>
          </c:val>
          <c:extLst>
            <c:ext xmlns:c16="http://schemas.microsoft.com/office/drawing/2014/chart" uri="{C3380CC4-5D6E-409C-BE32-E72D297353CC}">
              <c16:uniqueId val="{00000007-5411-4D6F-8AED-0807DCEB291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7.4</c:v>
                </c:pt>
                <c:pt idx="2">
                  <c:v>#N/A</c:v>
                </c:pt>
                <c:pt idx="3">
                  <c:v>5.09</c:v>
                </c:pt>
                <c:pt idx="4">
                  <c:v>#N/A</c:v>
                </c:pt>
                <c:pt idx="5">
                  <c:v>7.5</c:v>
                </c:pt>
                <c:pt idx="6">
                  <c:v>#N/A</c:v>
                </c:pt>
                <c:pt idx="7">
                  <c:v>6.43</c:v>
                </c:pt>
                <c:pt idx="8">
                  <c:v>#N/A</c:v>
                </c:pt>
                <c:pt idx="9">
                  <c:v>4.7</c:v>
                </c:pt>
              </c:numCache>
            </c:numRef>
          </c:val>
          <c:extLst>
            <c:ext xmlns:c16="http://schemas.microsoft.com/office/drawing/2014/chart" uri="{C3380CC4-5D6E-409C-BE32-E72D297353CC}">
              <c16:uniqueId val="{00000008-5411-4D6F-8AED-0807DCEB291A}"/>
            </c:ext>
          </c:extLst>
        </c:ser>
        <c:ser>
          <c:idx val="9"/>
          <c:order val="9"/>
          <c:tx>
            <c:strRef>
              <c:f>データシート!$A$36</c:f>
              <c:strCache>
                <c:ptCount val="1"/>
                <c:pt idx="0">
                  <c:v>山香病院事業会計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10.28</c:v>
                </c:pt>
                <c:pt idx="2">
                  <c:v>#N/A</c:v>
                </c:pt>
                <c:pt idx="3">
                  <c:v>9.7799999999999994</c:v>
                </c:pt>
                <c:pt idx="4">
                  <c:v>#N/A</c:v>
                </c:pt>
                <c:pt idx="5">
                  <c:v>9.83</c:v>
                </c:pt>
                <c:pt idx="6">
                  <c:v>#N/A</c:v>
                </c:pt>
                <c:pt idx="7">
                  <c:v>10.88</c:v>
                </c:pt>
                <c:pt idx="8">
                  <c:v>#N/A</c:v>
                </c:pt>
                <c:pt idx="9">
                  <c:v>10.07</c:v>
                </c:pt>
              </c:numCache>
            </c:numRef>
          </c:val>
          <c:extLst>
            <c:ext xmlns:c16="http://schemas.microsoft.com/office/drawing/2014/chart" uri="{C3380CC4-5D6E-409C-BE32-E72D297353CC}">
              <c16:uniqueId val="{00000009-5411-4D6F-8AED-0807DCEB291A}"/>
            </c:ext>
          </c:extLst>
        </c:ser>
        <c:dLbls>
          <c:showLegendKey val="0"/>
          <c:showVal val="0"/>
          <c:showCatName val="0"/>
          <c:showSerName val="0"/>
          <c:showPercent val="0"/>
          <c:showBubbleSize val="0"/>
        </c:dLbls>
        <c:gapWidth val="150"/>
        <c:overlap val="100"/>
        <c:axId val="448492384"/>
        <c:axId val="448495912"/>
      </c:barChart>
      <c:catAx>
        <c:axId val="44849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8495912"/>
        <c:crosses val="autoZero"/>
        <c:auto val="1"/>
        <c:lblAlgn val="ctr"/>
        <c:lblOffset val="100"/>
        <c:tickLblSkip val="1"/>
        <c:tickMarkSkip val="1"/>
        <c:noMultiLvlLbl val="0"/>
      </c:catAx>
      <c:valAx>
        <c:axId val="448495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492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2017</c:v>
                </c:pt>
                <c:pt idx="5">
                  <c:v>2093</c:v>
                </c:pt>
                <c:pt idx="8">
                  <c:v>2098</c:v>
                </c:pt>
                <c:pt idx="11">
                  <c:v>2145</c:v>
                </c:pt>
                <c:pt idx="14">
                  <c:v>2133</c:v>
                </c:pt>
              </c:numCache>
            </c:numRef>
          </c:val>
          <c:extLst>
            <c:ext xmlns:c16="http://schemas.microsoft.com/office/drawing/2014/chart" uri="{C3380CC4-5D6E-409C-BE32-E72D297353CC}">
              <c16:uniqueId val="{00000000-EAAC-4456-BC99-B614FCB764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AAC-4456-BC99-B614FCB764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EAAC-4456-BC99-B614FCB764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12</c:v>
                </c:pt>
                <c:pt idx="6">
                  <c:v>18</c:v>
                </c:pt>
                <c:pt idx="9">
                  <c:v>82</c:v>
                </c:pt>
                <c:pt idx="12">
                  <c:v>106</c:v>
                </c:pt>
              </c:numCache>
            </c:numRef>
          </c:val>
          <c:extLst>
            <c:ext xmlns:c16="http://schemas.microsoft.com/office/drawing/2014/chart" uri="{C3380CC4-5D6E-409C-BE32-E72D297353CC}">
              <c16:uniqueId val="{00000003-EAAC-4456-BC99-B614FCB764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479</c:v>
                </c:pt>
                <c:pt idx="3">
                  <c:v>458</c:v>
                </c:pt>
                <c:pt idx="6">
                  <c:v>459</c:v>
                </c:pt>
                <c:pt idx="9">
                  <c:v>486</c:v>
                </c:pt>
                <c:pt idx="12">
                  <c:v>509</c:v>
                </c:pt>
              </c:numCache>
            </c:numRef>
          </c:val>
          <c:extLst>
            <c:ext xmlns:c16="http://schemas.microsoft.com/office/drawing/2014/chart" uri="{C3380CC4-5D6E-409C-BE32-E72D297353CC}">
              <c16:uniqueId val="{00000004-EAAC-4456-BC99-B614FCB764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AC-4456-BC99-B614FCB764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AC-4456-BC99-B614FCB764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2405</c:v>
                </c:pt>
                <c:pt idx="3">
                  <c:v>2412</c:v>
                </c:pt>
                <c:pt idx="6">
                  <c:v>2390</c:v>
                </c:pt>
                <c:pt idx="9">
                  <c:v>2452</c:v>
                </c:pt>
                <c:pt idx="12">
                  <c:v>2394</c:v>
                </c:pt>
              </c:numCache>
            </c:numRef>
          </c:val>
          <c:extLst>
            <c:ext xmlns:c16="http://schemas.microsoft.com/office/drawing/2014/chart" uri="{C3380CC4-5D6E-409C-BE32-E72D297353CC}">
              <c16:uniqueId val="{00000007-EAAC-4456-BC99-B614FCB76442}"/>
            </c:ext>
          </c:extLst>
        </c:ser>
        <c:dLbls>
          <c:showLegendKey val="0"/>
          <c:showVal val="0"/>
          <c:showCatName val="0"/>
          <c:showSerName val="0"/>
          <c:showPercent val="0"/>
          <c:showBubbleSize val="0"/>
        </c:dLbls>
        <c:gapWidth val="100"/>
        <c:overlap val="100"/>
        <c:axId val="448493168"/>
        <c:axId val="448495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875</c:v>
                </c:pt>
                <c:pt idx="2">
                  <c:v>#N/A</c:v>
                </c:pt>
                <c:pt idx="3">
                  <c:v>#N/A</c:v>
                </c:pt>
                <c:pt idx="4">
                  <c:v>790</c:v>
                </c:pt>
                <c:pt idx="5">
                  <c:v>#N/A</c:v>
                </c:pt>
                <c:pt idx="6">
                  <c:v>#N/A</c:v>
                </c:pt>
                <c:pt idx="7">
                  <c:v>770</c:v>
                </c:pt>
                <c:pt idx="8">
                  <c:v>#N/A</c:v>
                </c:pt>
                <c:pt idx="9">
                  <c:v>#N/A</c:v>
                </c:pt>
                <c:pt idx="10">
                  <c:v>875</c:v>
                </c:pt>
                <c:pt idx="11">
                  <c:v>#N/A</c:v>
                </c:pt>
                <c:pt idx="12">
                  <c:v>#N/A</c:v>
                </c:pt>
                <c:pt idx="13">
                  <c:v>876</c:v>
                </c:pt>
                <c:pt idx="14">
                  <c:v>#N/A</c:v>
                </c:pt>
              </c:numCache>
            </c:numRef>
          </c:val>
          <c:smooth val="0"/>
          <c:extLst>
            <c:ext xmlns:c16="http://schemas.microsoft.com/office/drawing/2014/chart" uri="{C3380CC4-5D6E-409C-BE32-E72D297353CC}">
              <c16:uniqueId val="{00000008-EAAC-4456-BC99-B614FCB76442}"/>
            </c:ext>
          </c:extLst>
        </c:ser>
        <c:dLbls>
          <c:showLegendKey val="0"/>
          <c:showVal val="0"/>
          <c:showCatName val="0"/>
          <c:showSerName val="0"/>
          <c:showPercent val="0"/>
          <c:showBubbleSize val="0"/>
        </c:dLbls>
        <c:marker val="1"/>
        <c:smooth val="0"/>
        <c:axId val="448493168"/>
        <c:axId val="448495128"/>
      </c:lineChart>
      <c:catAx>
        <c:axId val="44849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8495128"/>
        <c:crosses val="autoZero"/>
        <c:auto val="1"/>
        <c:lblAlgn val="ctr"/>
        <c:lblOffset val="100"/>
        <c:tickLblSkip val="1"/>
        <c:tickMarkSkip val="1"/>
        <c:noMultiLvlLbl val="0"/>
      </c:catAx>
      <c:valAx>
        <c:axId val="448495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49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22145</c:v>
                </c:pt>
                <c:pt idx="5">
                  <c:v>22388</c:v>
                </c:pt>
                <c:pt idx="8">
                  <c:v>22780</c:v>
                </c:pt>
                <c:pt idx="11">
                  <c:v>22367</c:v>
                </c:pt>
                <c:pt idx="14">
                  <c:v>22819</c:v>
                </c:pt>
              </c:numCache>
            </c:numRef>
          </c:val>
          <c:extLst>
            <c:ext xmlns:c16="http://schemas.microsoft.com/office/drawing/2014/chart" uri="{C3380CC4-5D6E-409C-BE32-E72D297353CC}">
              <c16:uniqueId val="{00000000-90D8-4268-9514-DC3A9A1C64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154</c:v>
                </c:pt>
                <c:pt idx="5">
                  <c:v>117</c:v>
                </c:pt>
                <c:pt idx="8">
                  <c:v>79</c:v>
                </c:pt>
                <c:pt idx="11">
                  <c:v>63</c:v>
                </c:pt>
                <c:pt idx="14">
                  <c:v>46</c:v>
                </c:pt>
              </c:numCache>
            </c:numRef>
          </c:val>
          <c:extLst>
            <c:ext xmlns:c16="http://schemas.microsoft.com/office/drawing/2014/chart" uri="{C3380CC4-5D6E-409C-BE32-E72D297353CC}">
              <c16:uniqueId val="{00000001-90D8-4268-9514-DC3A9A1C64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7869</c:v>
                </c:pt>
                <c:pt idx="5">
                  <c:v>7871</c:v>
                </c:pt>
                <c:pt idx="8">
                  <c:v>8146</c:v>
                </c:pt>
                <c:pt idx="11">
                  <c:v>8304</c:v>
                </c:pt>
                <c:pt idx="14">
                  <c:v>8114</c:v>
                </c:pt>
              </c:numCache>
            </c:numRef>
          </c:val>
          <c:extLst>
            <c:ext xmlns:c16="http://schemas.microsoft.com/office/drawing/2014/chart" uri="{C3380CC4-5D6E-409C-BE32-E72D297353CC}">
              <c16:uniqueId val="{00000002-90D8-4268-9514-DC3A9A1C64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D8-4268-9514-DC3A9A1C64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D8-4268-9514-DC3A9A1C64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36</c:v>
                </c:pt>
                <c:pt idx="3">
                  <c:v>1</c:v>
                </c:pt>
                <c:pt idx="6">
                  <c:v>1</c:v>
                </c:pt>
                <c:pt idx="9">
                  <c:v>1</c:v>
                </c:pt>
                <c:pt idx="12">
                  <c:v>0</c:v>
                </c:pt>
              </c:numCache>
            </c:numRef>
          </c:val>
          <c:extLst>
            <c:ext xmlns:c16="http://schemas.microsoft.com/office/drawing/2014/chart" uri="{C3380CC4-5D6E-409C-BE32-E72D297353CC}">
              <c16:uniqueId val="{00000005-90D8-4268-9514-DC3A9A1C64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2908</c:v>
                </c:pt>
                <c:pt idx="3">
                  <c:v>2784</c:v>
                </c:pt>
                <c:pt idx="6">
                  <c:v>2889</c:v>
                </c:pt>
                <c:pt idx="9">
                  <c:v>2920</c:v>
                </c:pt>
                <c:pt idx="12">
                  <c:v>2795</c:v>
                </c:pt>
              </c:numCache>
            </c:numRef>
          </c:val>
          <c:extLst>
            <c:ext xmlns:c16="http://schemas.microsoft.com/office/drawing/2014/chart" uri="{C3380CC4-5D6E-409C-BE32-E72D297353CC}">
              <c16:uniqueId val="{00000006-90D8-4268-9514-DC3A9A1C64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552</c:v>
                </c:pt>
                <c:pt idx="3">
                  <c:v>685</c:v>
                </c:pt>
                <c:pt idx="6">
                  <c:v>707</c:v>
                </c:pt>
                <c:pt idx="9">
                  <c:v>993</c:v>
                </c:pt>
                <c:pt idx="12">
                  <c:v>1045</c:v>
                </c:pt>
              </c:numCache>
            </c:numRef>
          </c:val>
          <c:extLst>
            <c:ext xmlns:c16="http://schemas.microsoft.com/office/drawing/2014/chart" uri="{C3380CC4-5D6E-409C-BE32-E72D297353CC}">
              <c16:uniqueId val="{00000007-90D8-4268-9514-DC3A9A1C64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7670</c:v>
                </c:pt>
                <c:pt idx="3">
                  <c:v>7522</c:v>
                </c:pt>
                <c:pt idx="6">
                  <c:v>7217</c:v>
                </c:pt>
                <c:pt idx="9">
                  <c:v>6993</c:v>
                </c:pt>
                <c:pt idx="12">
                  <c:v>6859</c:v>
                </c:pt>
              </c:numCache>
            </c:numRef>
          </c:val>
          <c:extLst>
            <c:ext xmlns:c16="http://schemas.microsoft.com/office/drawing/2014/chart" uri="{C3380CC4-5D6E-409C-BE32-E72D297353CC}">
              <c16:uniqueId val="{00000008-90D8-4268-9514-DC3A9A1C64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0D8-4268-9514-DC3A9A1C64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23183</c:v>
                </c:pt>
                <c:pt idx="3">
                  <c:v>22985</c:v>
                </c:pt>
                <c:pt idx="6">
                  <c:v>23688</c:v>
                </c:pt>
                <c:pt idx="9">
                  <c:v>23172</c:v>
                </c:pt>
                <c:pt idx="12">
                  <c:v>23900</c:v>
                </c:pt>
              </c:numCache>
            </c:numRef>
          </c:val>
          <c:extLst>
            <c:ext xmlns:c16="http://schemas.microsoft.com/office/drawing/2014/chart" uri="{C3380CC4-5D6E-409C-BE32-E72D297353CC}">
              <c16:uniqueId val="{0000000A-90D8-4268-9514-DC3A9A1C6415}"/>
            </c:ext>
          </c:extLst>
        </c:ser>
        <c:dLbls>
          <c:showLegendKey val="0"/>
          <c:showVal val="0"/>
          <c:showCatName val="0"/>
          <c:showSerName val="0"/>
          <c:showPercent val="0"/>
          <c:showBubbleSize val="0"/>
        </c:dLbls>
        <c:gapWidth val="100"/>
        <c:overlap val="100"/>
        <c:axId val="448496696"/>
        <c:axId val="448494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4180</c:v>
                </c:pt>
                <c:pt idx="2">
                  <c:v>#N/A</c:v>
                </c:pt>
                <c:pt idx="3">
                  <c:v>#N/A</c:v>
                </c:pt>
                <c:pt idx="4">
                  <c:v>3601</c:v>
                </c:pt>
                <c:pt idx="5">
                  <c:v>#N/A</c:v>
                </c:pt>
                <c:pt idx="6">
                  <c:v>#N/A</c:v>
                </c:pt>
                <c:pt idx="7">
                  <c:v>3496</c:v>
                </c:pt>
                <c:pt idx="8">
                  <c:v>#N/A</c:v>
                </c:pt>
                <c:pt idx="9">
                  <c:v>#N/A</c:v>
                </c:pt>
                <c:pt idx="10">
                  <c:v>3344</c:v>
                </c:pt>
                <c:pt idx="11">
                  <c:v>#N/A</c:v>
                </c:pt>
                <c:pt idx="12">
                  <c:v>#N/A</c:v>
                </c:pt>
                <c:pt idx="13">
                  <c:v>3620</c:v>
                </c:pt>
                <c:pt idx="14">
                  <c:v>#N/A</c:v>
                </c:pt>
              </c:numCache>
            </c:numRef>
          </c:val>
          <c:smooth val="0"/>
          <c:extLst>
            <c:ext xmlns:c16="http://schemas.microsoft.com/office/drawing/2014/chart" uri="{C3380CC4-5D6E-409C-BE32-E72D297353CC}">
              <c16:uniqueId val="{0000000B-90D8-4268-9514-DC3A9A1C6415}"/>
            </c:ext>
          </c:extLst>
        </c:ser>
        <c:dLbls>
          <c:showLegendKey val="0"/>
          <c:showVal val="0"/>
          <c:showCatName val="0"/>
          <c:showSerName val="0"/>
          <c:showPercent val="0"/>
          <c:showBubbleSize val="0"/>
        </c:dLbls>
        <c:marker val="1"/>
        <c:smooth val="0"/>
        <c:axId val="448496696"/>
        <c:axId val="448494736"/>
      </c:lineChart>
      <c:catAx>
        <c:axId val="448496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8494736"/>
        <c:crosses val="autoZero"/>
        <c:auto val="1"/>
        <c:lblAlgn val="ctr"/>
        <c:lblOffset val="100"/>
        <c:tickLblSkip val="1"/>
        <c:tickMarkSkip val="1"/>
        <c:noMultiLvlLbl val="0"/>
      </c:catAx>
      <c:valAx>
        <c:axId val="448494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496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4099</c:v>
                </c:pt>
                <c:pt idx="1">
                  <c:v>4163</c:v>
                </c:pt>
                <c:pt idx="2">
                  <c:v>3836</c:v>
                </c:pt>
              </c:numCache>
            </c:numRef>
          </c:val>
          <c:extLst>
            <c:ext xmlns:c16="http://schemas.microsoft.com/office/drawing/2014/chart" uri="{C3380CC4-5D6E-409C-BE32-E72D297353CC}">
              <c16:uniqueId val="{00000000-B81B-4D99-A8A5-BE2F56DC07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1503</c:v>
                </c:pt>
                <c:pt idx="1">
                  <c:v>1508</c:v>
                </c:pt>
                <c:pt idx="2">
                  <c:v>1512</c:v>
                </c:pt>
              </c:numCache>
            </c:numRef>
          </c:val>
          <c:extLst>
            <c:ext xmlns:c16="http://schemas.microsoft.com/office/drawing/2014/chart" uri="{C3380CC4-5D6E-409C-BE32-E72D297353CC}">
              <c16:uniqueId val="{00000001-B81B-4D99-A8A5-BE2F56DC07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4441</c:v>
                </c:pt>
                <c:pt idx="1">
                  <c:v>4556</c:v>
                </c:pt>
                <c:pt idx="2">
                  <c:v>4604</c:v>
                </c:pt>
              </c:numCache>
            </c:numRef>
          </c:val>
          <c:extLst>
            <c:ext xmlns:c16="http://schemas.microsoft.com/office/drawing/2014/chart" uri="{C3380CC4-5D6E-409C-BE32-E72D297353CC}">
              <c16:uniqueId val="{00000002-B81B-4D99-A8A5-BE2F56DC070D}"/>
            </c:ext>
          </c:extLst>
        </c:ser>
        <c:dLbls>
          <c:showLegendKey val="0"/>
          <c:showVal val="0"/>
          <c:showCatName val="0"/>
          <c:showSerName val="0"/>
          <c:showPercent val="0"/>
          <c:showBubbleSize val="0"/>
        </c:dLbls>
        <c:gapWidth val="120"/>
        <c:overlap val="100"/>
        <c:axId val="448498656"/>
        <c:axId val="448497480"/>
      </c:barChart>
      <c:catAx>
        <c:axId val="44849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8497480"/>
        <c:crosses val="autoZero"/>
        <c:auto val="1"/>
        <c:lblAlgn val="ctr"/>
        <c:lblOffset val="100"/>
        <c:tickLblSkip val="1"/>
        <c:tickMarkSkip val="1"/>
        <c:noMultiLvlLbl val="0"/>
      </c:catAx>
      <c:valAx>
        <c:axId val="448497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849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{EEC949D5-0D8E-4B67-860A-3F68E73B98F2}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6C0-4B8B-BB87-9121424D7B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{24597A31-6396-4B71-A927-A9BB08A7B6C1}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C0-4B8B-BB87-9121424D7B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{FA891732-1200-48EF-9AA9-70D9D498CAAD}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C0-4B8B-BB87-9121424D7B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{4F46BE0C-30EF-4238-A43E-4BA0134DA7D7}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C0-4B8B-BB87-9121424D7B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{004FD8F4-B673-4DDA-989D-366DB5A7EB7E}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C0-4B8B-BB87-9121424D7B7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{8C5C3826-5A61-48E4-B4DD-D0E8CE86155D}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6C0-4B8B-BB87-9121424D7B7F}"/>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{0AB0B6F6-AFE9-4BEC-95C9-A7EF73C671A1}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6C0-4B8B-BB87-9121424D7B7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{F1F5C11D-C2F4-46D5-B309-B4812B3F3C1F}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6C0-4B8B-BB87-9121424D7B7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{BF67386B-F5F0-4DE8-BFC1-2CDA024BBD95}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6C0-4B8B-BB87-9121424D7B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72.3</c:v>
                </c:pt>
                <c:pt idx="24">
                  <c:v>73.7</c:v>
                </c:pt>
              </c:numCache>
            </c:numRef>
          </c:xVal>
          <c:yVal>
            <c:numRef>
              <c:f>公会計指標分析・財政指標組合せ分析表!$BP$51:$DC$51</c:f>
              <c:numCache>
                <c:formatCode>#,##0.0;"▲ "#,##0.0</c:formatCode>
                <c:ptCount val="40"/>
                <c:pt idx="16">
                  <c:v>39.799999999999997</c:v>
                </c:pt>
                <c:pt idx="24">
                  <c:v>39</c:v>
                </c:pt>
              </c:numCache>
            </c:numRef>
          </c:yVal>
          <c:smooth val="0"/>
          <c:extLst>
            <c:ext xmlns:c16="http://schemas.microsoft.com/office/drawing/2014/chart" uri="{C3380CC4-5D6E-409C-BE32-E72D297353CC}">
              <c16:uniqueId val="{00000009-76C0-4B8B-BB87-9121424D7B7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{53986559-1A93-4D7B-90D5-A7D8E904C6A4}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6C0-4B8B-BB87-9121424D7B7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{FA42579F-EB93-49EC-A0CB-AEC76A6C325A}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C0-4B8B-BB87-9121424D7B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{26D8A70A-D717-45FD-B8D9-F3DFBA76526A}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C0-4B8B-BB87-9121424D7B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{9A4A8436-B837-4B0B-863C-8164EE03F0C2}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C0-4B8B-BB87-9121424D7B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{CABD0061-597C-4BE8-888A-696B927CF722}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C0-4B8B-BB87-9121424D7B7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{D8060618-D907-4A4C-96BA-3E7521A479CA}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6C0-4B8B-BB87-9121424D7B7F}"/>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{0964116F-860B-4EE9-AB86-109FC685743D}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6C0-4B8B-BB87-9121424D7B7F}"/>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{5932079C-95D6-4BED-B7A5-574B095B0487}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6C0-4B8B-BB87-9121424D7B7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{9854140D-EC7C-4637-9040-8D3A9760C0E6}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6C0-4B8B-BB87-9121424D7B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53.6</c:v>
                </c:pt>
              </c:numCache>
            </c:numRef>
          </c:xVal>
          <c:yVal>
            <c:numRef>
              <c:f>公会計指標分析・財政指標組合せ分析表!$BP$55:$DC$55</c:f>
              <c:numCache>
                <c:formatCode>#,##0.0;"▲ "#,##0.0</c:formatCode>
                <c:ptCount val="40"/>
                <c:pt idx="16">
                  <c:v>32.799999999999997</c:v>
                </c:pt>
                <c:pt idx="24">
                  <c:v>20.2</c:v>
                </c:pt>
              </c:numCache>
            </c:numRef>
          </c:yVal>
          <c:smooth val="0"/>
          <c:extLst>
            <c:ext xmlns:c16="http://schemas.microsoft.com/office/drawing/2014/chart" uri="{C3380CC4-5D6E-409C-BE32-E72D297353CC}">
              <c16:uniqueId val="{00000013-76C0-4B8B-BB87-9121424D7B7F}"/>
            </c:ext>
          </c:extLst>
        </c:ser>
        <c:dLbls>
          <c:showLegendKey val="0"/>
          <c:showVal val="1"/>
          <c:showCatName val="0"/>
          <c:showSerName val="0"/>
          <c:showPercent val="0"/>
          <c:showBubbleSize val="0"/>
        </c:dLbls>
        <c:axId val="370876368"/>
        <c:axId val="370876760"/>
      </c:scatterChart>
      <c:valAx>
        <c:axId val="370876368"/>
        <c:scaling>
          <c:orientation val="minMax"/>
          <c:max val="76"/>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0876760"/>
        <c:crosses val="autoZero"/>
        <c:crossBetween val="midCat"/>
      </c:valAx>
      <c:valAx>
        <c:axId val="370876760"/>
        <c:scaling>
          <c:orientation val="minMax"/>
          <c:max val="4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0876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0343247732473322E-2"/>
                  <c:y val="-5.5891402671540059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{708BB6AC-6DFA-4435-BE1E-6CBA5EBDB041}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3C6-4AE1-B1E4-386E5FACAB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{50C9615D-EFB1-4795-AB76-A3E7DCA83EF2}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C6-4AE1-B1E4-386E5FACAB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{D775C4E7-1A9D-4C44-933D-C09CA9622516}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C6-4AE1-B1E4-386E5FACAB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{CA8C0C32-9D8A-41AB-923A-1B3991D57FD8}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C6-4AE1-B1E4-386E5FACAB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{60C3E096-15BB-4359-B689-9D21F10829E2}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C6-4AE1-B1E4-386E5FACAB0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{1BB667C7-54F7-440C-8FB8-0D9E9D62C65B}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3C6-4AE1-B1E4-386E5FACAB00}"/>
                </c:ext>
              </c:extLst>
            </c:dLbl>
            <c:dLbl>
              <c:idx val="16"/>
              <c:layout>
                <c:manualLayout>
                  <c:x val="-3.3052735505748075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{7CA99B92-0E09-4518-A193-3785817C6A8F}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3C6-4AE1-B1E4-386E5FACAB00}"/>
                </c:ext>
              </c:extLst>
            </c:dLbl>
            <c:dLbl>
              <c:idx val="24"/>
              <c:layout>
                <c:manualLayout>
                  <c:x val="-3.034324773247319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{28654B35-8B95-4B4D-A80B-98DC520B2AAB}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3C6-4AE1-B1E4-386E5FACAB0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{C702A8FE-E1BF-4CE2-BE4A-4B6C6D746E20}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3C6-4AE1-B1E4-386E5FACAB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9.9</c:v>
                </c:pt>
                <c:pt idx="16">
                  <c:v>9.1999999999999993</c:v>
                </c:pt>
                <c:pt idx="24">
                  <c:v>9.3000000000000007</c:v>
                </c:pt>
                <c:pt idx="32">
                  <c:v>9.6999999999999993</c:v>
                </c:pt>
              </c:numCache>
            </c:numRef>
          </c:xVal>
          <c:yVal>
            <c:numRef>
              <c:f>公会計指標分析・財政指標組合せ分析表!$BP$73:$DC$73</c:f>
              <c:numCache>
                <c:formatCode>#,##0.0;"▲ "#,##0.0</c:formatCode>
                <c:ptCount val="40"/>
                <c:pt idx="0">
                  <c:v>47.2</c:v>
                </c:pt>
                <c:pt idx="8">
                  <c:v>41.6</c:v>
                </c:pt>
                <c:pt idx="16">
                  <c:v>39.799999999999997</c:v>
                </c:pt>
                <c:pt idx="24">
                  <c:v>39</c:v>
                </c:pt>
                <c:pt idx="32">
                  <c:v>42.6</c:v>
                </c:pt>
              </c:numCache>
            </c:numRef>
          </c:yVal>
          <c:smooth val="0"/>
          <c:extLst>
            <c:ext xmlns:c16="http://schemas.microsoft.com/office/drawing/2014/chart" uri="{C3380CC4-5D6E-409C-BE32-E72D297353CC}">
              <c16:uniqueId val="{00000009-C3C6-4AE1-B1E4-386E5FACAB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{5FCC627C-1FDC-4248-972D-E1BC0D3BDB29}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3C6-4AE1-B1E4-386E5FACAB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{04DFD13A-303B-4C19-8FC1-1F5B95EF905E}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C6-4AE1-B1E4-386E5FACAB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{0A57C130-35B1-4A16-B0E3-E69DFBC4DA3C}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C6-4AE1-B1E4-386E5FACAB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{FF54CF15-73F1-4BD1-907C-F258FCC61173}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C6-4AE1-B1E4-386E5FACAB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{BCC6748D-7802-4DB1-9AD7-5C6824896F28}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C6-4AE1-B1E4-386E5FACAB00}"/>
                </c:ext>
              </c:extLst>
            </c:dLbl>
            <c:dLbl>
              <c:idx val="8"/>
              <c:layout>
                <c:manualLayout>
                  <c:x val="-3.3052735505748145E-2"/>
                  <c:y val="-6.8941891504047836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{8972BEBA-A657-4331-885F-514F2F44555A}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3C6-4AE1-B1E4-386E5FACAB0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{9CF614D3-AD45-478D-8778-BA7ADDD600DE}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3C6-4AE1-B1E4-386E5FACAB00}"/>
                </c:ext>
              </c:extLst>
            </c:dLbl>
            <c:dLbl>
              <c:idx val="24"/>
              <c:layout>
                <c:manualLayout>
                  <c:x val="-3.034331952600189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{0403B4E2-0AFF-41B4-BCC1-63965D261E60}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3C6-4AE1-B1E4-386E5FACAB00}"/>
                </c:ext>
              </c:extLst>
            </c:dLbl>
            <c:dLbl>
              <c:idx val="32"/>
              <c:layout>
                <c:manualLayout>
                  <c:x val="-3.305266371221937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{6014E829-D51D-468E-8064-328E7C642DB3}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3C6-4AE1-B1E4-386E5FACAB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8.6</c:v>
                </c:pt>
                <c:pt idx="32">
                  <c:v>8.5</c:v>
                </c:pt>
              </c:numCache>
            </c:numRef>
          </c:xVal>
          <c:yVal>
            <c:numRef>
              <c:f>公会計指標分析・財政指標組合せ分析表!$BP$77:$DC$77</c:f>
              <c:numCache>
                <c:formatCode>#,##0.0;"▲ "#,##0.0</c:formatCode>
                <c:ptCount val="40"/>
                <c:pt idx="0">
                  <c:v>52.8</c:v>
                </c:pt>
                <c:pt idx="8">
                  <c:v>48.6</c:v>
                </c:pt>
                <c:pt idx="16">
                  <c:v>32.799999999999997</c:v>
                </c:pt>
                <c:pt idx="24">
                  <c:v>20.2</c:v>
                </c:pt>
                <c:pt idx="32">
                  <c:v>19</c:v>
                </c:pt>
              </c:numCache>
            </c:numRef>
          </c:yVal>
          <c:smooth val="0"/>
          <c:extLst>
            <c:ext xmlns:c16="http://schemas.microsoft.com/office/drawing/2014/chart" uri="{C3380CC4-5D6E-409C-BE32-E72D297353CC}">
              <c16:uniqueId val="{00000013-C3C6-4AE1-B1E4-386E5FACAB00}"/>
            </c:ext>
          </c:extLst>
        </c:ser>
        <c:dLbls>
          <c:showLegendKey val="0"/>
          <c:showVal val="1"/>
          <c:showCatName val="0"/>
          <c:showSerName val="0"/>
          <c:showPercent val="0"/>
          <c:showBubbleSize val="0"/>
        </c:dLbls>
        <c:axId val="441647816"/>
        <c:axId val="441646640"/>
      </c:scatterChart>
      <c:valAx>
        <c:axId val="441647816"/>
        <c:scaling>
          <c:orientation val="minMax"/>
          <c:max val="11.7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1646640"/>
        <c:crosses val="autoZero"/>
        <c:crossBetween val="midCat"/>
      </c:valAx>
      <c:valAx>
        <c:axId val="441646640"/>
        <c:scaling>
          <c:orientation val="minMax"/>
          <c:max val="59"/>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16478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実質公債費比率は</a:t>
          </a:r>
          <a:r>
            <a:rPr kumimoji="1" lang="en-US" altLang="ja-JP" sz="1300">
              <a:latin typeface="ＭＳ ゴシック" pitchFamily="49" charset="-128"/>
              <a:ea typeface="ＭＳ ゴシック" pitchFamily="49" charset="-128"/>
            </a:rPr>
            <a:t>9.7</a:t>
          </a:r>
          <a:r>
            <a:rPr kumimoji="1" lang="ja-JP" altLang="en-US" sz="1300">
              <a:latin typeface="ＭＳ ゴシック" pitchFamily="49" charset="-128"/>
              <a:ea typeface="ＭＳ ゴシック" pitchFamily="49" charset="-128"/>
            </a:rPr>
            <a:t>％となり、前年度の</a:t>
          </a:r>
          <a:r>
            <a:rPr kumimoji="1" lang="en-US" altLang="ja-JP" sz="1300">
              <a:latin typeface="ＭＳ ゴシック" pitchFamily="49" charset="-128"/>
              <a:ea typeface="ＭＳ ゴシック" pitchFamily="49" charset="-128"/>
            </a:rPr>
            <a:t>9.3</a:t>
          </a:r>
          <a:r>
            <a:rPr kumimoji="1" lang="ja-JP" altLang="en-US" sz="1300">
              <a:latin typeface="ＭＳ ゴシック" pitchFamily="49" charset="-128"/>
              <a:ea typeface="ＭＳ ゴシック" pitchFamily="49" charset="-128"/>
            </a:rPr>
            <a:t>％から</a:t>
          </a:r>
          <a:r>
            <a:rPr kumimoji="1" lang="en-US" altLang="ja-JP" sz="1300">
              <a:latin typeface="ＭＳ ゴシック" pitchFamily="49" charset="-128"/>
              <a:ea typeface="ＭＳ ゴシック" pitchFamily="49" charset="-128"/>
            </a:rPr>
            <a:t>0.4</a:t>
          </a:r>
          <a:r>
            <a:rPr kumimoji="1" lang="ja-JP" altLang="en-US" sz="1300">
              <a:latin typeface="ＭＳ ゴシック" pitchFamily="49" charset="-128"/>
              <a:ea typeface="ＭＳ ゴシック" pitchFamily="49" charset="-128"/>
            </a:rPr>
            <a:t>ポイントの増となった。普通会計において、起債の償還終了により、元利償還金は</a:t>
          </a:r>
          <a:r>
            <a:rPr kumimoji="1" lang="en-US" altLang="ja-JP" sz="1300">
              <a:latin typeface="ＭＳ ゴシック" pitchFamily="49" charset="-128"/>
              <a:ea typeface="ＭＳ ゴシック" pitchFamily="49" charset="-128"/>
            </a:rPr>
            <a:t>57,671</a:t>
          </a:r>
          <a:r>
            <a:rPr kumimoji="1" lang="ja-JP" altLang="en-US" sz="1300">
              <a:latin typeface="ＭＳ ゴシック" pitchFamily="49" charset="-128"/>
              <a:ea typeface="ＭＳ ゴシック" pitchFamily="49" charset="-128"/>
            </a:rPr>
            <a:t>千円の減となったが、元利償還金に対する公営企業の繰入金や一部事務組合の負担金が増額したことが比率増加の主な要因となっている。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普通会計でも杵築中学校改築事業や図書館改築事業の元金償還が始まり、増額することが見込まれる。実質公債費比率が上昇していくことが予測されるが、新規の地方債発行において交付税措置率の高い起債の活用や建設事業の長寿命化計画により地方債発行を平準化し、上昇を抑制する。</a:t>
          </a:r>
          <a:endParaRPr kumimoji="1" lang="en-US" altLang="ja-JP"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42.6</a:t>
          </a:r>
          <a:r>
            <a:rPr kumimoji="1" lang="ja-JP" altLang="en-US" sz="1400">
              <a:latin typeface="ＭＳ ゴシック" pitchFamily="49" charset="-128"/>
              <a:ea typeface="ＭＳ ゴシック" pitchFamily="49" charset="-128"/>
            </a:rPr>
            <a:t>％となり、前年度</a:t>
          </a:r>
          <a:r>
            <a:rPr kumimoji="1" lang="en-US" altLang="ja-JP" sz="1400">
              <a:latin typeface="ＭＳ ゴシック" pitchFamily="49" charset="-128"/>
              <a:ea typeface="ＭＳ ゴシック" pitchFamily="49" charset="-128"/>
            </a:rPr>
            <a:t>39.0</a:t>
          </a:r>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は、公営企業債等繰入見込額や退職手当負担見込額は減少したものの、一般会計では杵築中学校改築事業と図書館改築事業の大型建設事業の起債借入による地方債現在高と組合等負担等見込額が増額したことで、将来負担額が前年度より</a:t>
          </a:r>
          <a:r>
            <a:rPr kumimoji="1" lang="en-US" altLang="ja-JP" sz="1400">
              <a:latin typeface="ＭＳ ゴシック" pitchFamily="49" charset="-128"/>
              <a:ea typeface="ＭＳ ゴシック" pitchFamily="49" charset="-128"/>
            </a:rPr>
            <a:t>520</a:t>
          </a:r>
          <a:r>
            <a:rPr kumimoji="1" lang="ja-JP" altLang="en-US" sz="1400">
              <a:latin typeface="ＭＳ ゴシック" pitchFamily="49" charset="-128"/>
              <a:ea typeface="ＭＳ ゴシック" pitchFamily="49" charset="-128"/>
            </a:rPr>
            <a:t>百万円増額したことによる。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将来負担額である地方債現在高、公営企業債等繰入金、一部事務組合等負担金では大型建設事業や施設更新等による地方債や繰入金、負担金の増が見込まれる。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以上のことから、将来負担比率は良好な数字となっているが、増加要因もあるため、基金の積み増し及び将来世代への負担の軽減が図れるように財政運営に努める。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大分県杵築市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減債基金、その他特定目的基金の残高については、利子分の積立や計画的な積立により、残高は前年度と比較し微増となった。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かし、財政調整基金については大型の建設事業の実施や扶助費の増加により歳出が増加したが、歳入は普通交付税等の経常一般財源が減少し、その財源不足を補うため、残高が大きく減少すること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地方税も増加は見込めず、普通地方交付税の合併算定替が縮減され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終了することを考慮すると、歳入は今後減少していくことが見込まれる。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は普通建設事業や公債費が今後ピークを迎え、義務的経費の増加が見込まれるため財源不足分をすべて基金の繰入で補うとすると、基金残高が枯渇してしまう。今後は市単独事業の見直しや市有施設の計画的な整備といった歳出の見直しを図り、適正な規模の残高の維持に努める。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杵築市合併振興基金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市民の連帯強化及び地域振興を図るため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地域活力創出基金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活力あふれるまちづくりを推進するため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地域福祉の増進に資するため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市有施設整備基金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市有施設を整備するため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職員退職手当基金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杵築市職員の退職手当の財源不足に対応するため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地域活力創出基金、市有施設整備基金については将来の取り崩しを見込んで、計画的な積立を実施した。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その他の基金については、運用益の増加が主な理由となっている。地域活力創出基金については各種事業へ充当しているため、増加幅は小さくなっている。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合併振興基金については、庁舎空調更新事業、コミュニティセンター建設事業へ充当したため残高が減少した。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職員退職手当基金については、退職者の増加により２年連続で残高が減少している。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合併振興基金、市有施設整備基金については、今後も普通建設事業に充当予定のため、残高が減少する見込みである。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地域活力創出基金についても、充当事業を継続予定のため減少する見込みとなっている。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その他の基金も一般財源の不足により大幅な減少が見込まれるため、歳出・歳入の見直しを図り、健全な財政運営を目指す必要がある。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歳出の増加が歳入の増加を上回り、財源不足を補ったため減少した。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今後も歳入の大幅な増加は見込めず、厳しい財政状況が予想されるため残高は大きく減少する見込みである。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歳入・歳出の徹底的な見直しを図り、一定規模の残高を維持していくことが必要である。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運用益の増加によるもの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現在実施中、または実施済の大型事業の起債償還を控えているため、償還財源として活用していく予定であり、残高は減少する見込みである。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29,871
29,718
280.08
20,913,792
20,308,460
498,109
10,595,558
23,900,215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年度は前年度から</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ポイントの増加となっている。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類似団体と比較して</a:t>
          </a:r>
          <a:r>
            <a:rPr kumimoji="1" lang="en-US" altLang="ja-JP" sz="1100">
              <a:latin typeface="ＭＳ Ｐゴシック" panose="020B0600070205080204" pitchFamily="50" charset="-128"/>
              <a:ea typeface="ＭＳ Ｐゴシック" panose="020B0600070205080204" pitchFamily="50" charset="-128"/>
            </a:rPr>
            <a:t>20.1</a:t>
          </a:r>
          <a:r>
            <a:rPr kumimoji="1" lang="ja-JP" altLang="en-US" sz="1100">
              <a:latin typeface="ＭＳ Ｐゴシック" panose="020B0600070205080204" pitchFamily="50" charset="-128"/>
              <a:ea typeface="ＭＳ Ｐゴシック" panose="020B0600070205080204" pitchFamily="50" charset="-128"/>
            </a:rPr>
            <a:t>ポイント高いことから、固定資産の老朽化が進んでいることが考えられる。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今後は住民ニーズの把握に努め、財政状況も鑑みながら、固定資産の効率的な運用と計画的な設備投資により、適正な管理に取り組む必要がある。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2" name="直線コネクタ 61"/>
        <xdr:cNvCxnSpPr/>
      </xdr:nvCxnSpPr>
      <xdr:spPr>
        <a:xfrm flipV="1">
          <a:off x="4760595" y="5287645"/>
          <a:ext cx="1270" cy="11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63" name="有形固定資産減価償却率最小値テキスト"/>
        <xdr:cNvSpPr txBox="1"/>
      </xdr:nvSpPr>
      <xdr:spPr>
        <a:xfrm>
          <a:off x="481330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64" name="直線コネクタ 63"/>
        <xdr:cNvCxnSpPr/>
      </xdr:nvCxnSpPr>
      <xdr:spPr>
        <a:xfrm>
          <a:off x="467360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65" name="有形固定資産減価償却率最大値テキスト"/>
        <xdr:cNvSpPr txBox="1"/>
      </xdr:nvSpPr>
      <xdr:spPr>
        <a:xfrm>
          <a:off x="4813300" y="50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66" name="直線コネクタ 65"/>
        <xdr:cNvCxnSpPr/>
      </xdr:nvCxnSpPr>
      <xdr:spPr>
        <a:xfrm>
          <a:off x="4673600" y="528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67" name="有形固定資産減価償却率平均値テキスト"/>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68" name="フローチャート: 判断 67"/>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69" name="フローチャート: 判断 68"/>
        <xdr:cNvSpPr/>
      </xdr:nvSpPr>
      <xdr:spPr>
        <a:xfrm>
          <a:off x="4000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52451</xdr:rowOff>
    </xdr:from>
    <xdr:to>
      <xdr:col>15</xdr:col>
      <xdr:colOff>187325</xdr:colOff>
      <xdr:row>29</xdr:row>
      <xdr:rowOff>154051</xdr:rowOff>
    </xdr:to>
    <xdr:sp macro="" textlink="">
      <xdr:nvSpPr>
        <xdr:cNvPr id="70" name="フローチャート: 判断 69"/>
        <xdr:cNvSpPr/>
      </xdr:nvSpPr>
      <xdr:spPr>
        <a:xfrm>
          <a:off x="3238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69342</xdr:rowOff>
    </xdr:from>
    <xdr:to>
      <xdr:col>19</xdr:col>
      <xdr:colOff>187325</xdr:colOff>
      <xdr:row>27</xdr:row>
      <xdr:rowOff>170942</xdr:rowOff>
    </xdr:to>
    <xdr:sp macro="" textlink="">
      <xdr:nvSpPr>
        <xdr:cNvPr id="76" name="楕円 75"/>
        <xdr:cNvSpPr/>
      </xdr:nvSpPr>
      <xdr:spPr>
        <a:xfrm>
          <a:off x="4000500" y="547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99568</xdr:rowOff>
    </xdr:from>
    <xdr:to>
      <xdr:col>15</xdr:col>
      <xdr:colOff>187325</xdr:colOff>
      <xdr:row>28</xdr:row>
      <xdr:rowOff>29718</xdr:rowOff>
    </xdr:to>
    <xdr:sp macro="" textlink="">
      <xdr:nvSpPr>
        <xdr:cNvPr id="77" name="楕円 76"/>
        <xdr:cNvSpPr/>
      </xdr:nvSpPr>
      <xdr:spPr>
        <a:xfrm>
          <a:off x="3238500" y="550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120142</xdr:rowOff>
    </xdr:from>
    <xdr:to>
      <xdr:col>19</xdr:col>
      <xdr:colOff>136525</xdr:colOff>
      <xdr:row>27</xdr:row>
      <xdr:rowOff>150368</xdr:rowOff>
    </xdr:to>
    <xdr:cxnSp macro="">
      <xdr:nvCxnSpPr>
        <xdr:cNvPr id="78" name="直線コネクタ 77"/>
        <xdr:cNvCxnSpPr/>
      </xdr:nvCxnSpPr>
      <xdr:spPr>
        <a:xfrm flipV="1">
          <a:off x="3289300" y="5520817"/>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81678</xdr:rowOff>
    </xdr:from>
    <xdr:ext cx="405111" cy="259045"/>
    <xdr:sp macro="" textlink="">
      <xdr:nvSpPr>
        <xdr:cNvPr id="79" name="n_1aveValue有形固定資産減価償却率"/>
        <xdr:cNvSpPr txBox="1"/>
      </xdr:nvSpPr>
      <xdr:spPr>
        <a:xfrm>
          <a:off x="38360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145178</xdr:rowOff>
    </xdr:from>
    <xdr:ext cx="405111" cy="259045"/>
    <xdr:sp macro="" textlink="">
      <xdr:nvSpPr>
        <xdr:cNvPr id="80" name="n_2aveValue有形固定資産減価償却率"/>
        <xdr:cNvSpPr txBox="1"/>
      </xdr:nvSpPr>
      <xdr:spPr>
        <a:xfrm>
          <a:off x="3086744" y="5888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16019</xdr:rowOff>
    </xdr:from>
    <xdr:ext cx="405111" cy="259045"/>
    <xdr:sp macro="" textlink="">
      <xdr:nvSpPr>
        <xdr:cNvPr id="81" name="n_1mainValue有形固定資産減価償却率"/>
        <xdr:cNvSpPr txBox="1"/>
      </xdr:nvSpPr>
      <xdr:spPr>
        <a:xfrm>
          <a:off x="3836044" y="5245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46245</xdr:rowOff>
    </xdr:from>
    <xdr:ext cx="405111" cy="259045"/>
    <xdr:sp macro="" textlink="">
      <xdr:nvSpPr>
        <xdr:cNvPr id="82" name="n_2mainValue有形固定資産減価償却率"/>
        <xdr:cNvSpPr txBox="1"/>
      </xdr:nvSpPr>
      <xdr:spPr>
        <a:xfrm>
          <a:off x="3086744" y="5275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a:t>
          </a:r>
          <a:r>
            <a:rPr kumimoji="1" lang="en-US" altLang="ja-JP" sz="1100">
              <a:latin typeface="ＭＳ Ｐゴシック" panose="020B0600070205080204" pitchFamily="50" charset="-128"/>
              <a:ea typeface="ＭＳ Ｐゴシック" panose="020B0600070205080204" pitchFamily="50" charset="-128"/>
            </a:rPr>
            <a:t>8.9</a:t>
          </a:r>
          <a:r>
            <a:rPr kumimoji="1" lang="ja-JP" altLang="en-US" sz="1100">
              <a:latin typeface="ＭＳ Ｐゴシック" panose="020B0600070205080204" pitchFamily="50" charset="-128"/>
              <a:ea typeface="ＭＳ Ｐゴシック" panose="020B0600070205080204" pitchFamily="50" charset="-128"/>
            </a:rPr>
            <a:t>年で、類似団体と比較すると償還可能年数が長いことから、将来的に負担すべき実質債務額が大きいと判断できる。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将来負担額の状況については、杵築中学校改築事業等による借入金増加の影響が大きい。今後も学校給食センター改築事業等の大型事業が計画されており、地方債の発行増加による将来負担額の増加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公共事業の適正化を図り、財政の健全化に努める必要がある。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5" name="テキスト ボックス 104"/>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7" name="テキスト ボックス 106"/>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13" name="直線コネクタ 112"/>
        <xdr:cNvCxnSpPr/>
      </xdr:nvCxnSpPr>
      <xdr:spPr>
        <a:xfrm flipV="1">
          <a:off x="14793595" y="5436205"/>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4"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5" name="直線コネクタ 11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16" name="債務償還可能年数最大値テキスト"/>
        <xdr:cNvSpPr txBox="1"/>
      </xdr:nvSpPr>
      <xdr:spPr>
        <a:xfrm>
          <a:off x="14846300" y="52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17" name="直線コネクタ 116"/>
        <xdr:cNvCxnSpPr/>
      </xdr:nvCxnSpPr>
      <xdr:spPr>
        <a:xfrm>
          <a:off x="14706600" y="54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58709</xdr:rowOff>
    </xdr:from>
    <xdr:ext cx="340478" cy="259045"/>
    <xdr:sp macro="" textlink="">
      <xdr:nvSpPr>
        <xdr:cNvPr id="118" name="債務償還可能年数平均値テキスト"/>
        <xdr:cNvSpPr txBox="1"/>
      </xdr:nvSpPr>
      <xdr:spPr>
        <a:xfrm>
          <a:off x="14846300" y="61451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19" name="フローチャート: 判断 118"/>
        <xdr:cNvSpPr/>
      </xdr:nvSpPr>
      <xdr:spPr>
        <a:xfrm>
          <a:off x="147447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94192</xdr:rowOff>
    </xdr:from>
    <xdr:to>
      <xdr:col>76</xdr:col>
      <xdr:colOff>73025</xdr:colOff>
      <xdr:row>30</xdr:row>
      <xdr:rowOff>24342</xdr:rowOff>
    </xdr:to>
    <xdr:sp macro="" textlink="">
      <xdr:nvSpPr>
        <xdr:cNvPr id="125" name="楕円 124"/>
        <xdr:cNvSpPr/>
      </xdr:nvSpPr>
      <xdr:spPr>
        <a:xfrm>
          <a:off x="147447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117069</xdr:rowOff>
    </xdr:from>
    <xdr:ext cx="340478" cy="259045"/>
    <xdr:sp macro="" textlink="">
      <xdr:nvSpPr>
        <xdr:cNvPr id="126" name="債務償還可能年数該当値テキスト"/>
        <xdr:cNvSpPr txBox="1"/>
      </xdr:nvSpPr>
      <xdr:spPr>
        <a:xfrm>
          <a:off x="14846300" y="56891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29,871
29,718
280.08
20,913,792
20,308,460
498,109
10,595,558
23,900,215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4634865" y="593788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46736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43832</xdr:rowOff>
    </xdr:from>
    <xdr:ext cx="405111" cy="259045"/>
    <xdr:sp macro="" textlink="">
      <xdr:nvSpPr>
        <xdr:cNvPr id="61" name="【道路】&#10;有形固定資産減価償却率平均値テキスト"/>
        <xdr:cNvSpPr txBox="1"/>
      </xdr:nvSpPr>
      <xdr:spPr>
        <a:xfrm>
          <a:off x="4673600" y="655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4584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746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135890</xdr:rowOff>
    </xdr:from>
    <xdr:to>
      <xdr:col>20</xdr:col>
      <xdr:colOff>38100</xdr:colOff>
      <xdr:row>36</xdr:row>
      <xdr:rowOff>66040</xdr:rowOff>
    </xdr:to>
    <xdr:sp macro="" textlink="">
      <xdr:nvSpPr>
        <xdr:cNvPr id="70" name="楕円 69"/>
        <xdr:cNvSpPr/>
      </xdr:nvSpPr>
      <xdr:spPr>
        <a:xfrm>
          <a:off x="3746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164465</xdr:rowOff>
    </xdr:from>
    <xdr:to>
      <xdr:col>15</xdr:col>
      <xdr:colOff>101600</xdr:colOff>
      <xdr:row>36</xdr:row>
      <xdr:rowOff>94615</xdr:rowOff>
    </xdr:to>
    <xdr:sp macro="" textlink="">
      <xdr:nvSpPr>
        <xdr:cNvPr id="71" name="楕円 70"/>
        <xdr:cNvSpPr/>
      </xdr:nvSpPr>
      <xdr:spPr>
        <a:xfrm>
          <a:off x="2857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15240</xdr:rowOff>
    </xdr:from>
    <xdr:to>
      <xdr:col>19</xdr:col>
      <xdr:colOff>177800</xdr:colOff>
      <xdr:row>36</xdr:row>
      <xdr:rowOff>43815</xdr:rowOff>
    </xdr:to>
    <xdr:cxnSp macro="">
      <xdr:nvCxnSpPr>
        <xdr:cNvPr id="72" name="直線コネクタ 71"/>
        <xdr:cNvCxnSpPr/>
      </xdr:nvCxnSpPr>
      <xdr:spPr>
        <a:xfrm flipV="1">
          <a:off x="2908300" y="61874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158132</xdr:rowOff>
    </xdr:from>
    <xdr:ext cx="405111" cy="259045"/>
    <xdr:sp macro="" textlink="">
      <xdr:nvSpPr>
        <xdr:cNvPr id="73" name="n_1aveValue【道路】&#10;有形固定資産減価償却率"/>
        <xdr:cNvSpPr txBox="1"/>
      </xdr:nvSpPr>
      <xdr:spPr>
        <a:xfrm>
          <a:off x="3582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74" name="n_2aveValue【道路】&#10;有形固定資産減価償却率"/>
        <xdr:cNvSpPr txBox="1"/>
      </xdr:nvSpPr>
      <xdr:spPr>
        <a:xfrm>
          <a:off x="2705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82567</xdr:rowOff>
    </xdr:from>
    <xdr:ext cx="405111" cy="259045"/>
    <xdr:sp macro="" textlink="">
      <xdr:nvSpPr>
        <xdr:cNvPr id="75" name="n_1mainValue【道路】&#10;有形固定資産減価償却率"/>
        <xdr:cNvSpPr txBox="1"/>
      </xdr:nvSpPr>
      <xdr:spPr>
        <a:xfrm>
          <a:off x="35820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111142</xdr:rowOff>
    </xdr:from>
    <xdr:ext cx="405111" cy="259045"/>
    <xdr:sp macro="" textlink="">
      <xdr:nvSpPr>
        <xdr:cNvPr id="76" name="n_2mainValue【道路】&#10;有形固定資産減価償却率"/>
        <xdr:cNvSpPr txBox="1"/>
      </xdr:nvSpPr>
      <xdr:spPr>
        <a:xfrm>
          <a:off x="2705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100" name="直線コネクタ 99"/>
        <xdr:cNvCxnSpPr/>
      </xdr:nvCxnSpPr>
      <xdr:spPr>
        <a:xfrm flipV="1">
          <a:off x="10476865" y="5861495"/>
          <a:ext cx="0" cy="1360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101" name="【道路】&#10;一人当たり延長最小値テキスト"/>
        <xdr:cNvSpPr txBox="1"/>
      </xdr:nvSpPr>
      <xdr:spPr>
        <a:xfrm>
          <a:off x="10515600" y="722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102" name="直線コネクタ 101"/>
        <xdr:cNvCxnSpPr/>
      </xdr:nvCxnSpPr>
      <xdr:spPr>
        <a:xfrm>
          <a:off x="10388600" y="72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3" name="【道路】&#10;一人当たり延長最大値テキスト"/>
        <xdr:cNvSpPr txBox="1"/>
      </xdr:nvSpPr>
      <xdr:spPr>
        <a:xfrm>
          <a:off x="10515600" y="5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4" name="直線コネクタ 103"/>
        <xdr:cNvCxnSpPr/>
      </xdr:nvCxnSpPr>
      <xdr:spPr>
        <a:xfrm>
          <a:off x="10388600" y="586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99096</xdr:rowOff>
    </xdr:from>
    <xdr:ext cx="534377" cy="259045"/>
    <xdr:sp macro="" textlink="">
      <xdr:nvSpPr>
        <xdr:cNvPr id="105" name="【道路】&#10;一人当たり延長平均値テキスト"/>
        <xdr:cNvSpPr txBox="1"/>
      </xdr:nvSpPr>
      <xdr:spPr>
        <a:xfrm>
          <a:off x="10515600" y="6614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6" name="フローチャート: 判断 105"/>
        <xdr:cNvSpPr/>
      </xdr:nvSpPr>
      <xdr:spPr>
        <a:xfrm>
          <a:off x="10426700" y="663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07" name="フローチャート: 判断 106"/>
        <xdr:cNvSpPr/>
      </xdr:nvSpPr>
      <xdr:spPr>
        <a:xfrm>
          <a:off x="9588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125488</xdr:rowOff>
    </xdr:from>
    <xdr:to>
      <xdr:col>46</xdr:col>
      <xdr:colOff>38100</xdr:colOff>
      <xdr:row>39</xdr:row>
      <xdr:rowOff>55638</xdr:rowOff>
    </xdr:to>
    <xdr:sp macro="" textlink="">
      <xdr:nvSpPr>
        <xdr:cNvPr id="108" name="フローチャート: 判断 107"/>
        <xdr:cNvSpPr/>
      </xdr:nvSpPr>
      <xdr:spPr>
        <a:xfrm>
          <a:off x="8699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29439</xdr:rowOff>
    </xdr:from>
    <xdr:to>
      <xdr:col>50</xdr:col>
      <xdr:colOff>165100</xdr:colOff>
      <xdr:row>38</xdr:row>
      <xdr:rowOff>131039</xdr:rowOff>
    </xdr:to>
    <xdr:sp macro="" textlink="">
      <xdr:nvSpPr>
        <xdr:cNvPr id="114" name="楕円 113"/>
        <xdr:cNvSpPr/>
      </xdr:nvSpPr>
      <xdr:spPr>
        <a:xfrm>
          <a:off x="9588500" y="65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38335</xdr:rowOff>
    </xdr:from>
    <xdr:to>
      <xdr:col>46</xdr:col>
      <xdr:colOff>38100</xdr:colOff>
      <xdr:row>38</xdr:row>
      <xdr:rowOff>139935</xdr:rowOff>
    </xdr:to>
    <xdr:sp macro="" textlink="">
      <xdr:nvSpPr>
        <xdr:cNvPr id="115" name="楕円 114"/>
        <xdr:cNvSpPr/>
      </xdr:nvSpPr>
      <xdr:spPr>
        <a:xfrm>
          <a:off x="8699500" y="6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80239</xdr:rowOff>
    </xdr:from>
    <xdr:to>
      <xdr:col>50</xdr:col>
      <xdr:colOff>114300</xdr:colOff>
      <xdr:row>38</xdr:row>
      <xdr:rowOff>89135</xdr:rowOff>
    </xdr:to>
    <xdr:cxnSp macro="">
      <xdr:nvCxnSpPr>
        <xdr:cNvPr id="116" name="直線コネクタ 115"/>
        <xdr:cNvCxnSpPr/>
      </xdr:nvCxnSpPr>
      <xdr:spPr>
        <a:xfrm flipV="1">
          <a:off x="8750300" y="6595339"/>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10704</xdr:rowOff>
    </xdr:from>
    <xdr:ext cx="534377" cy="259045"/>
    <xdr:sp macro="" textlink="">
      <xdr:nvSpPr>
        <xdr:cNvPr id="117" name="n_1aveValue【道路】&#10;一人当たり延長"/>
        <xdr:cNvSpPr txBox="1"/>
      </xdr:nvSpPr>
      <xdr:spPr>
        <a:xfrm>
          <a:off x="93594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46765</xdr:rowOff>
    </xdr:from>
    <xdr:ext cx="534377" cy="259045"/>
    <xdr:sp macro="" textlink="">
      <xdr:nvSpPr>
        <xdr:cNvPr id="118" name="n_2aveValue【道路】&#10;一人当たり延長"/>
        <xdr:cNvSpPr txBox="1"/>
      </xdr:nvSpPr>
      <xdr:spPr>
        <a:xfrm>
          <a:off x="8483111" y="67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147566</xdr:rowOff>
    </xdr:from>
    <xdr:ext cx="534377" cy="259045"/>
    <xdr:sp macro="" textlink="">
      <xdr:nvSpPr>
        <xdr:cNvPr id="119" name="n_1mainValue【道路】&#10;一人当たり延長"/>
        <xdr:cNvSpPr txBox="1"/>
      </xdr:nvSpPr>
      <xdr:spPr>
        <a:xfrm>
          <a:off x="9359411" y="63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156462</xdr:rowOff>
    </xdr:from>
    <xdr:ext cx="534377" cy="259045"/>
    <xdr:sp macro="" textlink="">
      <xdr:nvSpPr>
        <xdr:cNvPr id="120" name="n_2mainValue【道路】&#10;一人当たり延長"/>
        <xdr:cNvSpPr txBox="1"/>
      </xdr:nvSpPr>
      <xdr:spPr>
        <a:xfrm>
          <a:off x="8483111" y="63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62</xdr:row>
      <xdr:rowOff>66675</xdr:rowOff>
    </xdr:to>
    <xdr:cxnSp macro="">
      <xdr:nvCxnSpPr>
        <xdr:cNvPr id="145" name="直線コネクタ 144"/>
        <xdr:cNvCxnSpPr/>
      </xdr:nvCxnSpPr>
      <xdr:spPr>
        <a:xfrm flipV="1">
          <a:off x="4634865" y="9690735"/>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70502</xdr:rowOff>
    </xdr:from>
    <xdr:ext cx="405111" cy="259045"/>
    <xdr:sp macro="" textlink="">
      <xdr:nvSpPr>
        <xdr:cNvPr id="146" name="【橋りょう・トンネル】&#10;有形固定資産減価償却率最小値テキスト"/>
        <xdr:cNvSpPr txBox="1"/>
      </xdr:nvSpPr>
      <xdr:spPr>
        <a:xfrm>
          <a:off x="4673600"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66675</xdr:rowOff>
    </xdr:from>
    <xdr:to>
      <xdr:col>24</xdr:col>
      <xdr:colOff>152400</xdr:colOff>
      <xdr:row>62</xdr:row>
      <xdr:rowOff>66675</xdr:rowOff>
    </xdr:to>
    <xdr:cxnSp macro="">
      <xdr:nvCxnSpPr>
        <xdr:cNvPr id="147" name="直線コネクタ 146"/>
        <xdr:cNvCxnSpPr/>
      </xdr:nvCxnSpPr>
      <xdr:spPr>
        <a:xfrm>
          <a:off x="4546600" y="1069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8" name="【橋りょう・トンネ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49" name="直線コネクタ 148"/>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118127</xdr:rowOff>
    </xdr:from>
    <xdr:ext cx="405111" cy="259045"/>
    <xdr:sp macro="" textlink="">
      <xdr:nvSpPr>
        <xdr:cNvPr id="150" name="【橋りょう・トンネル】&#10;有形固定資産減価償却率平均値テキスト"/>
        <xdr:cNvSpPr txBox="1"/>
      </xdr:nvSpPr>
      <xdr:spPr>
        <a:xfrm>
          <a:off x="4673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51" name="フローチャート: 判断 150"/>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52" name="フローチャート: 判断 151"/>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126365</xdr:rowOff>
    </xdr:from>
    <xdr:to>
      <xdr:col>15</xdr:col>
      <xdr:colOff>101600</xdr:colOff>
      <xdr:row>60</xdr:row>
      <xdr:rowOff>56515</xdr:rowOff>
    </xdr:to>
    <xdr:sp macro="" textlink="">
      <xdr:nvSpPr>
        <xdr:cNvPr id="153" name="フローチャート: 判断 152"/>
        <xdr:cNvSpPr/>
      </xdr:nvSpPr>
      <xdr:spPr>
        <a:xfrm>
          <a:off x="2857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38735</xdr:rowOff>
    </xdr:from>
    <xdr:to>
      <xdr:col>20</xdr:col>
      <xdr:colOff>38100</xdr:colOff>
      <xdr:row>63</xdr:row>
      <xdr:rowOff>140335</xdr:rowOff>
    </xdr:to>
    <xdr:sp macro="" textlink="">
      <xdr:nvSpPr>
        <xdr:cNvPr id="159" name="楕円 158"/>
        <xdr:cNvSpPr/>
      </xdr:nvSpPr>
      <xdr:spPr>
        <a:xfrm>
          <a:off x="3746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59690</xdr:rowOff>
    </xdr:from>
    <xdr:to>
      <xdr:col>15</xdr:col>
      <xdr:colOff>101600</xdr:colOff>
      <xdr:row>63</xdr:row>
      <xdr:rowOff>161290</xdr:rowOff>
    </xdr:to>
    <xdr:sp macro="" textlink="">
      <xdr:nvSpPr>
        <xdr:cNvPr id="160" name="楕円 159"/>
        <xdr:cNvSpPr/>
      </xdr:nvSpPr>
      <xdr:spPr>
        <a:xfrm>
          <a:off x="2857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89535</xdr:rowOff>
    </xdr:from>
    <xdr:to>
      <xdr:col>19</xdr:col>
      <xdr:colOff>177800</xdr:colOff>
      <xdr:row>63</xdr:row>
      <xdr:rowOff>110490</xdr:rowOff>
    </xdr:to>
    <xdr:cxnSp macro="">
      <xdr:nvCxnSpPr>
        <xdr:cNvPr id="161" name="直線コネクタ 160"/>
        <xdr:cNvCxnSpPr/>
      </xdr:nvCxnSpPr>
      <xdr:spPr>
        <a:xfrm flipV="1">
          <a:off x="2908300" y="108908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73042</xdr:rowOff>
    </xdr:from>
    <xdr:ext cx="405111" cy="259045"/>
    <xdr:sp macro="" textlink="">
      <xdr:nvSpPr>
        <xdr:cNvPr id="162" name="n_1aveValue【橋りょう・トンネル】&#10;有形固定資産減価償却率"/>
        <xdr:cNvSpPr txBox="1"/>
      </xdr:nvSpPr>
      <xdr:spPr>
        <a:xfrm>
          <a:off x="3582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73042</xdr:rowOff>
    </xdr:from>
    <xdr:ext cx="405111" cy="259045"/>
    <xdr:sp macro="" textlink="">
      <xdr:nvSpPr>
        <xdr:cNvPr id="163" name="n_2aveValue【橋りょう・トンネル】&#10;有形固定資産減価償却率"/>
        <xdr:cNvSpPr txBox="1"/>
      </xdr:nvSpPr>
      <xdr:spPr>
        <a:xfrm>
          <a:off x="2705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131462</xdr:rowOff>
    </xdr:from>
    <xdr:ext cx="405111" cy="259045"/>
    <xdr:sp macro="" textlink="">
      <xdr:nvSpPr>
        <xdr:cNvPr id="164" name="n_1mainValue【橋りょう・トンネル】&#10;有形固定資産減価償却率"/>
        <xdr:cNvSpPr txBox="1"/>
      </xdr:nvSpPr>
      <xdr:spPr>
        <a:xfrm>
          <a:off x="3582044" y="1093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152417</xdr:rowOff>
    </xdr:from>
    <xdr:ext cx="405111" cy="259045"/>
    <xdr:sp macro="" textlink="">
      <xdr:nvSpPr>
        <xdr:cNvPr id="165" name="n_2mainValue【橋りょう・トンネル】&#10;有形固定資産減価償却率"/>
        <xdr:cNvSpPr txBox="1"/>
      </xdr:nvSpPr>
      <xdr:spPr>
        <a:xfrm>
          <a:off x="2705744"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5" name="テキスト ボックス 18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111216</xdr:rowOff>
    </xdr:from>
    <xdr:to>
      <xdr:col>54</xdr:col>
      <xdr:colOff>189865</xdr:colOff>
      <xdr:row>64</xdr:row>
      <xdr:rowOff>21530</xdr:rowOff>
    </xdr:to>
    <xdr:cxnSp macro="">
      <xdr:nvCxnSpPr>
        <xdr:cNvPr id="189" name="直線コネクタ 188"/>
        <xdr:cNvCxnSpPr/>
      </xdr:nvCxnSpPr>
      <xdr:spPr>
        <a:xfrm flipV="1">
          <a:off x="10476865" y="9712416"/>
          <a:ext cx="0" cy="128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25357</xdr:rowOff>
    </xdr:from>
    <xdr:ext cx="534377" cy="259045"/>
    <xdr:sp macro="" textlink="">
      <xdr:nvSpPr>
        <xdr:cNvPr id="190" name="【橋りょう・トンネル】&#10;一人当たり有形固定資産（償却資産）額最小値テキスト"/>
        <xdr:cNvSpPr txBox="1"/>
      </xdr:nvSpPr>
      <xdr:spPr>
        <a:xfrm>
          <a:off x="10515600" y="1099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21530</xdr:rowOff>
    </xdr:from>
    <xdr:to>
      <xdr:col>55</xdr:col>
      <xdr:colOff>88900</xdr:colOff>
      <xdr:row>64</xdr:row>
      <xdr:rowOff>21530</xdr:rowOff>
    </xdr:to>
    <xdr:cxnSp macro="">
      <xdr:nvCxnSpPr>
        <xdr:cNvPr id="191" name="直線コネクタ 190"/>
        <xdr:cNvCxnSpPr/>
      </xdr:nvCxnSpPr>
      <xdr:spPr>
        <a:xfrm>
          <a:off x="10388600" y="1099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57893</xdr:rowOff>
    </xdr:from>
    <xdr:ext cx="599010" cy="259045"/>
    <xdr:sp macro="" textlink="">
      <xdr:nvSpPr>
        <xdr:cNvPr id="192" name="【橋りょう・トンネル】&#10;一人当たり有形固定資産（償却資産）額最大値テキスト"/>
        <xdr:cNvSpPr txBox="1"/>
      </xdr:nvSpPr>
      <xdr:spPr>
        <a:xfrm>
          <a:off x="10515600" y="94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111216</xdr:rowOff>
    </xdr:from>
    <xdr:to>
      <xdr:col>55</xdr:col>
      <xdr:colOff>88900</xdr:colOff>
      <xdr:row>56</xdr:row>
      <xdr:rowOff>111216</xdr:rowOff>
    </xdr:to>
    <xdr:cxnSp macro="">
      <xdr:nvCxnSpPr>
        <xdr:cNvPr id="193" name="直線コネクタ 192"/>
        <xdr:cNvCxnSpPr/>
      </xdr:nvCxnSpPr>
      <xdr:spPr>
        <a:xfrm>
          <a:off x="10388600" y="971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23124</xdr:rowOff>
    </xdr:from>
    <xdr:ext cx="599010" cy="259045"/>
    <xdr:sp macro="" textlink="">
      <xdr:nvSpPr>
        <xdr:cNvPr id="194" name="【橋りょう・トンネル】&#10;一人当たり有形固定資産（償却資産）額平均値テキスト"/>
        <xdr:cNvSpPr txBox="1"/>
      </xdr:nvSpPr>
      <xdr:spPr>
        <a:xfrm>
          <a:off x="10515600" y="104815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44697</xdr:rowOff>
    </xdr:from>
    <xdr:to>
      <xdr:col>55</xdr:col>
      <xdr:colOff>50800</xdr:colOff>
      <xdr:row>61</xdr:row>
      <xdr:rowOff>146297</xdr:rowOff>
    </xdr:to>
    <xdr:sp macro="" textlink="">
      <xdr:nvSpPr>
        <xdr:cNvPr id="195" name="フローチャート: 判断 194"/>
        <xdr:cNvSpPr/>
      </xdr:nvSpPr>
      <xdr:spPr>
        <a:xfrm>
          <a:off x="10426700" y="105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149044</xdr:rowOff>
    </xdr:from>
    <xdr:to>
      <xdr:col>50</xdr:col>
      <xdr:colOff>165100</xdr:colOff>
      <xdr:row>61</xdr:row>
      <xdr:rowOff>79194</xdr:rowOff>
    </xdr:to>
    <xdr:sp macro="" textlink="">
      <xdr:nvSpPr>
        <xdr:cNvPr id="196" name="フローチャート: 判断 195"/>
        <xdr:cNvSpPr/>
      </xdr:nvSpPr>
      <xdr:spPr>
        <a:xfrm>
          <a:off x="9588500" y="1043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20984</xdr:rowOff>
    </xdr:from>
    <xdr:to>
      <xdr:col>46</xdr:col>
      <xdr:colOff>38100</xdr:colOff>
      <xdr:row>61</xdr:row>
      <xdr:rowOff>122584</xdr:rowOff>
    </xdr:to>
    <xdr:sp macro="" textlink="">
      <xdr:nvSpPr>
        <xdr:cNvPr id="197" name="フローチャート: 判断 196"/>
        <xdr:cNvSpPr/>
      </xdr:nvSpPr>
      <xdr:spPr>
        <a:xfrm>
          <a:off x="8699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4567</xdr:rowOff>
    </xdr:from>
    <xdr:to>
      <xdr:col>50</xdr:col>
      <xdr:colOff>165100</xdr:colOff>
      <xdr:row>64</xdr:row>
      <xdr:rowOff>106167</xdr:rowOff>
    </xdr:to>
    <xdr:sp macro="" textlink="">
      <xdr:nvSpPr>
        <xdr:cNvPr id="203" name="楕円 202"/>
        <xdr:cNvSpPr/>
      </xdr:nvSpPr>
      <xdr:spPr>
        <a:xfrm>
          <a:off x="9588500" y="1097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5283</xdr:rowOff>
    </xdr:from>
    <xdr:to>
      <xdr:col>46</xdr:col>
      <xdr:colOff>38100</xdr:colOff>
      <xdr:row>64</xdr:row>
      <xdr:rowOff>106883</xdr:rowOff>
    </xdr:to>
    <xdr:sp macro="" textlink="">
      <xdr:nvSpPr>
        <xdr:cNvPr id="204" name="楕円 203"/>
        <xdr:cNvSpPr/>
      </xdr:nvSpPr>
      <xdr:spPr>
        <a:xfrm>
          <a:off x="8699500" y="1097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55367</xdr:rowOff>
    </xdr:from>
    <xdr:to>
      <xdr:col>50</xdr:col>
      <xdr:colOff>114300</xdr:colOff>
      <xdr:row>64</xdr:row>
      <xdr:rowOff>56083</xdr:rowOff>
    </xdr:to>
    <xdr:cxnSp macro="">
      <xdr:nvCxnSpPr>
        <xdr:cNvPr id="205" name="直線コネクタ 204"/>
        <xdr:cNvCxnSpPr/>
      </xdr:nvCxnSpPr>
      <xdr:spPr>
        <a:xfrm flipV="1">
          <a:off x="8750300" y="11028167"/>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95721</xdr:rowOff>
    </xdr:from>
    <xdr:ext cx="599010" cy="259045"/>
    <xdr:sp macro="" textlink="">
      <xdr:nvSpPr>
        <xdr:cNvPr id="206" name="n_1aveValue【橋りょう・トンネル】&#10;一人当たり有形固定資産（償却資産）額"/>
        <xdr:cNvSpPr txBox="1"/>
      </xdr:nvSpPr>
      <xdr:spPr>
        <a:xfrm>
          <a:off x="9327095" y="1021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139111</xdr:rowOff>
    </xdr:from>
    <xdr:ext cx="599010" cy="259045"/>
    <xdr:sp macro="" textlink="">
      <xdr:nvSpPr>
        <xdr:cNvPr id="207" name="n_2aveValue【橋りょう・トンネル】&#10;一人当たり有形固定資産（償却資産）額"/>
        <xdr:cNvSpPr txBox="1"/>
      </xdr:nvSpPr>
      <xdr:spPr>
        <a:xfrm>
          <a:off x="8450795" y="1025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97294</xdr:rowOff>
    </xdr:from>
    <xdr:ext cx="534377" cy="259045"/>
    <xdr:sp macro="" textlink="">
      <xdr:nvSpPr>
        <xdr:cNvPr id="208" name="n_1mainValue【橋りょう・トンネル】&#10;一人当たり有形固定資産（償却資産）額"/>
        <xdr:cNvSpPr txBox="1"/>
      </xdr:nvSpPr>
      <xdr:spPr>
        <a:xfrm>
          <a:off x="9359411" y="110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98010</xdr:rowOff>
    </xdr:from>
    <xdr:ext cx="534377" cy="259045"/>
    <xdr:sp macro="" textlink="">
      <xdr:nvSpPr>
        <xdr:cNvPr id="209" name="n_2mainValue【橋りょう・トンネル】&#10;一人当たり有形固定資産（償却資産）額"/>
        <xdr:cNvSpPr txBox="1"/>
      </xdr:nvSpPr>
      <xdr:spPr>
        <a:xfrm>
          <a:off x="8483111" y="1107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21" name="直線コネクタ 220"/>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22" name="テキスト ボックス 221"/>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23" name="直線コネクタ 222"/>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24" name="テキスト ボックス 223"/>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25" name="直線コネクタ 224"/>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26" name="テキスト ボックス 225"/>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29" name="直線コネクタ 228"/>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30" name="テキスト ボックス 229"/>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31" name="直線コネクタ 230"/>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32" name="テキスト ボックス 231"/>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33" name="直線コネクタ 232"/>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34" name="テキスト ボックス 233"/>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26670</xdr:rowOff>
    </xdr:to>
    <xdr:cxnSp macro="">
      <xdr:nvCxnSpPr>
        <xdr:cNvPr id="238" name="直線コネクタ 237"/>
        <xdr:cNvCxnSpPr/>
      </xdr:nvCxnSpPr>
      <xdr:spPr>
        <a:xfrm flipV="1">
          <a:off x="4634865" y="1335405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39" name="【公営住宅】&#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40" name="直線コネクタ 239"/>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41"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2" name="直線コネクタ 241"/>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82884</xdr:rowOff>
    </xdr:from>
    <xdr:ext cx="405111" cy="259045"/>
    <xdr:sp macro="" textlink="">
      <xdr:nvSpPr>
        <xdr:cNvPr id="243" name="【公営住宅】&#10;有形固定資産減価償却率平均値テキスト"/>
        <xdr:cNvSpPr txBox="1"/>
      </xdr:nvSpPr>
      <xdr:spPr>
        <a:xfrm>
          <a:off x="4673600" y="14141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104457</xdr:rowOff>
    </xdr:from>
    <xdr:to>
      <xdr:col>24</xdr:col>
      <xdr:colOff>114300</xdr:colOff>
      <xdr:row>83</xdr:row>
      <xdr:rowOff>34607</xdr:rowOff>
    </xdr:to>
    <xdr:sp macro="" textlink="">
      <xdr:nvSpPr>
        <xdr:cNvPr id="244" name="フローチャート: 判断 243"/>
        <xdr:cNvSpPr/>
      </xdr:nvSpPr>
      <xdr:spPr>
        <a:xfrm>
          <a:off x="4584700" y="1416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45" name="フローチャート: 判断 244"/>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46" name="フローチャート: 判断 245"/>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44450</xdr:rowOff>
    </xdr:from>
    <xdr:to>
      <xdr:col>20</xdr:col>
      <xdr:colOff>38100</xdr:colOff>
      <xdr:row>80</xdr:row>
      <xdr:rowOff>146050</xdr:rowOff>
    </xdr:to>
    <xdr:sp macro="" textlink="">
      <xdr:nvSpPr>
        <xdr:cNvPr id="252" name="楕円 251"/>
        <xdr:cNvSpPr/>
      </xdr:nvSpPr>
      <xdr:spPr>
        <a:xfrm>
          <a:off x="3746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101600</xdr:rowOff>
    </xdr:from>
    <xdr:to>
      <xdr:col>15</xdr:col>
      <xdr:colOff>101600</xdr:colOff>
      <xdr:row>81</xdr:row>
      <xdr:rowOff>31750</xdr:rowOff>
    </xdr:to>
    <xdr:sp macro="" textlink="">
      <xdr:nvSpPr>
        <xdr:cNvPr id="253" name="楕円 252"/>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95250</xdr:rowOff>
    </xdr:from>
    <xdr:to>
      <xdr:col>19</xdr:col>
      <xdr:colOff>177800</xdr:colOff>
      <xdr:row>80</xdr:row>
      <xdr:rowOff>152400</xdr:rowOff>
    </xdr:to>
    <xdr:cxnSp macro="">
      <xdr:nvCxnSpPr>
        <xdr:cNvPr id="254" name="直線コネクタ 253"/>
        <xdr:cNvCxnSpPr/>
      </xdr:nvCxnSpPr>
      <xdr:spPr>
        <a:xfrm flipV="1">
          <a:off x="2908300" y="13811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255" name="n_1aveValue【公営住宅】&#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256" name="n_2aveValue【公営住宅】&#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162577</xdr:rowOff>
    </xdr:from>
    <xdr:ext cx="405111" cy="259045"/>
    <xdr:sp macro="" textlink="">
      <xdr:nvSpPr>
        <xdr:cNvPr id="257" name="n_1mainValue【公営住宅】&#10;有形固定資産減価償却率"/>
        <xdr:cNvSpPr txBox="1"/>
      </xdr:nvSpPr>
      <xdr:spPr>
        <a:xfrm>
          <a:off x="35820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258" name="n_2mainValue【公営住宅】&#10;有形固定資産減価償却率"/>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9" name="直線コネクタ 26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0" name="テキスト ボックス 26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1" name="直線コネクタ 27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2" name="テキスト ボックス 27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3" name="直線コネクタ 27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4" name="テキスト ボックス 27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5" name="直線コネクタ 27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6" name="テキスト ボックス 27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7" name="直線コネクタ 27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8" name="テキスト ボックス 27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9" name="直線コネクタ 27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0" name="テキスト ボックス 27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83167</xdr:rowOff>
    </xdr:from>
    <xdr:to>
      <xdr:col>54</xdr:col>
      <xdr:colOff>189865</xdr:colOff>
      <xdr:row>86</xdr:row>
      <xdr:rowOff>217</xdr:rowOff>
    </xdr:to>
    <xdr:cxnSp macro="">
      <xdr:nvCxnSpPr>
        <xdr:cNvPr id="284" name="直線コネクタ 283"/>
        <xdr:cNvCxnSpPr/>
      </xdr:nvCxnSpPr>
      <xdr:spPr>
        <a:xfrm flipV="1">
          <a:off x="10476865" y="13456267"/>
          <a:ext cx="0" cy="128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4044</xdr:rowOff>
    </xdr:from>
    <xdr:ext cx="469744" cy="259045"/>
    <xdr:sp macro="" textlink="">
      <xdr:nvSpPr>
        <xdr:cNvPr id="285" name="【公営住宅】&#10;一人当たり面積最小値テキスト"/>
        <xdr:cNvSpPr txBox="1"/>
      </xdr:nvSpPr>
      <xdr:spPr>
        <a:xfrm>
          <a:off x="10515600" y="1474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xdr:rowOff>
    </xdr:from>
    <xdr:to>
      <xdr:col>55</xdr:col>
      <xdr:colOff>88900</xdr:colOff>
      <xdr:row>86</xdr:row>
      <xdr:rowOff>217</xdr:rowOff>
    </xdr:to>
    <xdr:cxnSp macro="">
      <xdr:nvCxnSpPr>
        <xdr:cNvPr id="286" name="直線コネクタ 285"/>
        <xdr:cNvCxnSpPr/>
      </xdr:nvCxnSpPr>
      <xdr:spPr>
        <a:xfrm>
          <a:off x="10388600" y="1474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29844</xdr:rowOff>
    </xdr:from>
    <xdr:ext cx="469744" cy="259045"/>
    <xdr:sp macro="" textlink="">
      <xdr:nvSpPr>
        <xdr:cNvPr id="287" name="【公営住宅】&#10;一人当たり面積最大値テキスト"/>
        <xdr:cNvSpPr txBox="1"/>
      </xdr:nvSpPr>
      <xdr:spPr>
        <a:xfrm>
          <a:off x="10515600" y="132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83167</xdr:rowOff>
    </xdr:from>
    <xdr:to>
      <xdr:col>55</xdr:col>
      <xdr:colOff>88900</xdr:colOff>
      <xdr:row>78</xdr:row>
      <xdr:rowOff>83167</xdr:rowOff>
    </xdr:to>
    <xdr:cxnSp macro="">
      <xdr:nvCxnSpPr>
        <xdr:cNvPr id="288" name="直線コネクタ 287"/>
        <xdr:cNvCxnSpPr/>
      </xdr:nvCxnSpPr>
      <xdr:spPr>
        <a:xfrm>
          <a:off x="10388600" y="134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143708</xdr:rowOff>
    </xdr:from>
    <xdr:ext cx="469744" cy="259045"/>
    <xdr:sp macro="" textlink="">
      <xdr:nvSpPr>
        <xdr:cNvPr id="289" name="【公営住宅】&#10;一人当たり面積平均値テキスト"/>
        <xdr:cNvSpPr txBox="1"/>
      </xdr:nvSpPr>
      <xdr:spPr>
        <a:xfrm>
          <a:off x="10515600" y="14374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290" name="フローチャート: 判断 289"/>
        <xdr:cNvSpPr/>
      </xdr:nvSpPr>
      <xdr:spPr>
        <a:xfrm>
          <a:off x="104267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41184</xdr:rowOff>
    </xdr:from>
    <xdr:to>
      <xdr:col>50</xdr:col>
      <xdr:colOff>165100</xdr:colOff>
      <xdr:row>83</xdr:row>
      <xdr:rowOff>142784</xdr:rowOff>
    </xdr:to>
    <xdr:sp macro="" textlink="">
      <xdr:nvSpPr>
        <xdr:cNvPr id="291" name="フローチャート: 判断 290"/>
        <xdr:cNvSpPr/>
      </xdr:nvSpPr>
      <xdr:spPr>
        <a:xfrm>
          <a:off x="9588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162342</xdr:rowOff>
    </xdr:from>
    <xdr:to>
      <xdr:col>46</xdr:col>
      <xdr:colOff>38100</xdr:colOff>
      <xdr:row>83</xdr:row>
      <xdr:rowOff>92492</xdr:rowOff>
    </xdr:to>
    <xdr:sp macro="" textlink="">
      <xdr:nvSpPr>
        <xdr:cNvPr id="292" name="フローチャート: 判断 291"/>
        <xdr:cNvSpPr/>
      </xdr:nvSpPr>
      <xdr:spPr>
        <a:xfrm>
          <a:off x="8699500" y="1422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3" name="テキスト ボックス 2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57513</xdr:rowOff>
    </xdr:from>
    <xdr:to>
      <xdr:col>50</xdr:col>
      <xdr:colOff>165100</xdr:colOff>
      <xdr:row>83</xdr:row>
      <xdr:rowOff>159113</xdr:rowOff>
    </xdr:to>
    <xdr:sp macro="" textlink="">
      <xdr:nvSpPr>
        <xdr:cNvPr id="298" name="楕円 297"/>
        <xdr:cNvSpPr/>
      </xdr:nvSpPr>
      <xdr:spPr>
        <a:xfrm>
          <a:off x="9588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65351</xdr:rowOff>
    </xdr:from>
    <xdr:to>
      <xdr:col>46</xdr:col>
      <xdr:colOff>38100</xdr:colOff>
      <xdr:row>83</xdr:row>
      <xdr:rowOff>166951</xdr:rowOff>
    </xdr:to>
    <xdr:sp macro="" textlink="">
      <xdr:nvSpPr>
        <xdr:cNvPr id="299" name="楕円 298"/>
        <xdr:cNvSpPr/>
      </xdr:nvSpPr>
      <xdr:spPr>
        <a:xfrm>
          <a:off x="8699500" y="1429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108313</xdr:rowOff>
    </xdr:from>
    <xdr:to>
      <xdr:col>50</xdr:col>
      <xdr:colOff>114300</xdr:colOff>
      <xdr:row>83</xdr:row>
      <xdr:rowOff>116151</xdr:rowOff>
    </xdr:to>
    <xdr:cxnSp macro="">
      <xdr:nvCxnSpPr>
        <xdr:cNvPr id="300" name="直線コネクタ 299"/>
        <xdr:cNvCxnSpPr/>
      </xdr:nvCxnSpPr>
      <xdr:spPr>
        <a:xfrm flipV="1">
          <a:off x="8750300" y="14338663"/>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159311</xdr:rowOff>
    </xdr:from>
    <xdr:ext cx="469744" cy="259045"/>
    <xdr:sp macro="" textlink="">
      <xdr:nvSpPr>
        <xdr:cNvPr id="301" name="n_1aveValue【公営住宅】&#10;一人当たり面積"/>
        <xdr:cNvSpPr txBox="1"/>
      </xdr:nvSpPr>
      <xdr:spPr>
        <a:xfrm>
          <a:off x="9391727" y="1404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109019</xdr:rowOff>
    </xdr:from>
    <xdr:ext cx="469744" cy="259045"/>
    <xdr:sp macro="" textlink="">
      <xdr:nvSpPr>
        <xdr:cNvPr id="302" name="n_2aveValue【公営住宅】&#10;一人当たり面積"/>
        <xdr:cNvSpPr txBox="1"/>
      </xdr:nvSpPr>
      <xdr:spPr>
        <a:xfrm>
          <a:off x="8515427" y="1399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150240</xdr:rowOff>
    </xdr:from>
    <xdr:ext cx="469744" cy="259045"/>
    <xdr:sp macro="" textlink="">
      <xdr:nvSpPr>
        <xdr:cNvPr id="303" name="n_1mainValue【公営住宅】&#10;一人当たり面積"/>
        <xdr:cNvSpPr txBox="1"/>
      </xdr:nvSpPr>
      <xdr:spPr>
        <a:xfrm>
          <a:off x="9391727" y="143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158078</xdr:rowOff>
    </xdr:from>
    <xdr:ext cx="469744" cy="259045"/>
    <xdr:sp macro="" textlink="">
      <xdr:nvSpPr>
        <xdr:cNvPr id="304" name="n_2mainValue【公営住宅】&#10;一人当たり面積"/>
        <xdr:cNvSpPr txBox="1"/>
      </xdr:nvSpPr>
      <xdr:spPr>
        <a:xfrm>
          <a:off x="8515427" y="1438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1" name="正方形/長方形 3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2" name="正方形/長方形 3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3" name="正方形/長方形 3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4" name="正方形/長方形 3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5" name="正方形/長方形 3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6" name="正方形/長方形 3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7" name="正方形/長方形 3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8" name="正方形/長方形 3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9" name="テキスト ボックス 3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0" name="直線コネクタ 3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1" name="テキスト ボックス 33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2" name="直線コネクタ 33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33" name="テキスト ボックス 33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34" name="直線コネクタ 33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35" name="テキスト ボックス 33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36" name="直線コネクタ 33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37" name="テキスト ボックス 33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38" name="直線コネクタ 33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39" name="テキスト ボックス 33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0" name="直線コネクタ 3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1" name="テキスト ボックス 34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23622</xdr:rowOff>
    </xdr:from>
    <xdr:to>
      <xdr:col>85</xdr:col>
      <xdr:colOff>126364</xdr:colOff>
      <xdr:row>40</xdr:row>
      <xdr:rowOff>39624</xdr:rowOff>
    </xdr:to>
    <xdr:cxnSp macro="">
      <xdr:nvCxnSpPr>
        <xdr:cNvPr id="343" name="直線コネクタ 342"/>
        <xdr:cNvCxnSpPr/>
      </xdr:nvCxnSpPr>
      <xdr:spPr>
        <a:xfrm flipV="1">
          <a:off x="16318864" y="568147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43451</xdr:rowOff>
    </xdr:from>
    <xdr:ext cx="405111" cy="259045"/>
    <xdr:sp macro="" textlink="">
      <xdr:nvSpPr>
        <xdr:cNvPr id="344" name="【認定こども園・幼稚園・保育所】&#10;有形固定資産減価償却率最小値テキスト"/>
        <xdr:cNvSpPr txBox="1"/>
      </xdr:nvSpPr>
      <xdr:spPr>
        <a:xfrm>
          <a:off x="16357600" y="690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39624</xdr:rowOff>
    </xdr:from>
    <xdr:to>
      <xdr:col>86</xdr:col>
      <xdr:colOff>25400</xdr:colOff>
      <xdr:row>40</xdr:row>
      <xdr:rowOff>39624</xdr:rowOff>
    </xdr:to>
    <xdr:cxnSp macro="">
      <xdr:nvCxnSpPr>
        <xdr:cNvPr id="345" name="直線コネクタ 344"/>
        <xdr:cNvCxnSpPr/>
      </xdr:nvCxnSpPr>
      <xdr:spPr>
        <a:xfrm>
          <a:off x="16230600" y="689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141749</xdr:rowOff>
    </xdr:from>
    <xdr:ext cx="405111" cy="259045"/>
    <xdr:sp macro="" textlink="">
      <xdr:nvSpPr>
        <xdr:cNvPr id="346" name="【認定こども園・幼稚園・保育所】&#10;有形固定資産減価償却率最大値テキスト"/>
        <xdr:cNvSpPr txBox="1"/>
      </xdr:nvSpPr>
      <xdr:spPr>
        <a:xfrm>
          <a:off x="16357600" y="545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23622</xdr:rowOff>
    </xdr:from>
    <xdr:to>
      <xdr:col>86</xdr:col>
      <xdr:colOff>25400</xdr:colOff>
      <xdr:row>33</xdr:row>
      <xdr:rowOff>23622</xdr:rowOff>
    </xdr:to>
    <xdr:cxnSp macro="">
      <xdr:nvCxnSpPr>
        <xdr:cNvPr id="347" name="直線コネクタ 346"/>
        <xdr:cNvCxnSpPr/>
      </xdr:nvCxnSpPr>
      <xdr:spPr>
        <a:xfrm>
          <a:off x="16230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65549</xdr:rowOff>
    </xdr:from>
    <xdr:ext cx="405111" cy="259045"/>
    <xdr:sp macro="" textlink="">
      <xdr:nvSpPr>
        <xdr:cNvPr id="348" name="【認定こども園・幼稚園・保育所】&#10;有形固定資産減価償却率平均値テキスト"/>
        <xdr:cNvSpPr txBox="1"/>
      </xdr:nvSpPr>
      <xdr:spPr>
        <a:xfrm>
          <a:off x="163576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349" name="フローチャート: 判断 348"/>
        <xdr:cNvSpPr/>
      </xdr:nvSpPr>
      <xdr:spPr>
        <a:xfrm>
          <a:off x="16268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xdr:rowOff>
    </xdr:from>
    <xdr:to>
      <xdr:col>81</xdr:col>
      <xdr:colOff>101600</xdr:colOff>
      <xdr:row>37</xdr:row>
      <xdr:rowOff>106426</xdr:rowOff>
    </xdr:to>
    <xdr:sp macro="" textlink="">
      <xdr:nvSpPr>
        <xdr:cNvPr id="350" name="フローチャート: 判断 349"/>
        <xdr:cNvSpPr/>
      </xdr:nvSpPr>
      <xdr:spPr>
        <a:xfrm>
          <a:off x="15430500" y="634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146558</xdr:rowOff>
    </xdr:from>
    <xdr:to>
      <xdr:col>76</xdr:col>
      <xdr:colOff>165100</xdr:colOff>
      <xdr:row>37</xdr:row>
      <xdr:rowOff>76708</xdr:rowOff>
    </xdr:to>
    <xdr:sp macro="" textlink="">
      <xdr:nvSpPr>
        <xdr:cNvPr id="351" name="フローチャート: 判断 350"/>
        <xdr:cNvSpPr/>
      </xdr:nvSpPr>
      <xdr:spPr>
        <a:xfrm>
          <a:off x="14541500" y="631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2" name="テキスト ボックス 3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3" name="テキスト ボックス 3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4" name="テキスト ボックス 3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5" name="テキスト ボックス 3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6" name="テキスト ボックス 3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121412</xdr:rowOff>
    </xdr:from>
    <xdr:to>
      <xdr:col>81</xdr:col>
      <xdr:colOff>101600</xdr:colOff>
      <xdr:row>37</xdr:row>
      <xdr:rowOff>51562</xdr:rowOff>
    </xdr:to>
    <xdr:sp macro="" textlink="">
      <xdr:nvSpPr>
        <xdr:cNvPr id="357" name="楕円 356"/>
        <xdr:cNvSpPr/>
      </xdr:nvSpPr>
      <xdr:spPr>
        <a:xfrm>
          <a:off x="15430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4826</xdr:rowOff>
    </xdr:from>
    <xdr:to>
      <xdr:col>76</xdr:col>
      <xdr:colOff>165100</xdr:colOff>
      <xdr:row>37</xdr:row>
      <xdr:rowOff>106426</xdr:rowOff>
    </xdr:to>
    <xdr:sp macro="" textlink="">
      <xdr:nvSpPr>
        <xdr:cNvPr id="358" name="楕円 357"/>
        <xdr:cNvSpPr/>
      </xdr:nvSpPr>
      <xdr:spPr>
        <a:xfrm>
          <a:off x="14541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xdr:rowOff>
    </xdr:from>
    <xdr:to>
      <xdr:col>81</xdr:col>
      <xdr:colOff>50800</xdr:colOff>
      <xdr:row>37</xdr:row>
      <xdr:rowOff>55626</xdr:rowOff>
    </xdr:to>
    <xdr:cxnSp macro="">
      <xdr:nvCxnSpPr>
        <xdr:cNvPr id="359" name="直線コネクタ 358"/>
        <xdr:cNvCxnSpPr/>
      </xdr:nvCxnSpPr>
      <xdr:spPr>
        <a:xfrm flipV="1">
          <a:off x="14592300" y="63444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97553</xdr:rowOff>
    </xdr:from>
    <xdr:ext cx="405111" cy="259045"/>
    <xdr:sp macro="" textlink="">
      <xdr:nvSpPr>
        <xdr:cNvPr id="360" name="n_1aveValue【認定こども園・幼稚園・保育所】&#10;有形固定資産減価償却率"/>
        <xdr:cNvSpPr txBox="1"/>
      </xdr:nvSpPr>
      <xdr:spPr>
        <a:xfrm>
          <a:off x="15266044" y="644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93235</xdr:rowOff>
    </xdr:from>
    <xdr:ext cx="405111" cy="259045"/>
    <xdr:sp macro="" textlink="">
      <xdr:nvSpPr>
        <xdr:cNvPr id="361" name="n_2aveValue【認定こども園・幼稚園・保育所】&#10;有形固定資産減価償却率"/>
        <xdr:cNvSpPr txBox="1"/>
      </xdr:nvSpPr>
      <xdr:spPr>
        <a:xfrm>
          <a:off x="14389744" y="609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68089</xdr:rowOff>
    </xdr:from>
    <xdr:ext cx="405111" cy="259045"/>
    <xdr:sp macro="" textlink="">
      <xdr:nvSpPr>
        <xdr:cNvPr id="362" name="n_1mainValue【認定こども園・幼稚園・保育所】&#10;有形固定資産減価償却率"/>
        <xdr:cNvSpPr txBox="1"/>
      </xdr:nvSpPr>
      <xdr:spPr>
        <a:xfrm>
          <a:off x="15266044" y="606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97553</xdr:rowOff>
    </xdr:from>
    <xdr:ext cx="405111" cy="259045"/>
    <xdr:sp macro="" textlink="">
      <xdr:nvSpPr>
        <xdr:cNvPr id="363" name="n_2mainValue【認定こども園・幼稚園・保育所】&#10;有形固定資産減価償却率"/>
        <xdr:cNvSpPr txBox="1"/>
      </xdr:nvSpPr>
      <xdr:spPr>
        <a:xfrm>
          <a:off x="14389744" y="644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4" name="正方形/長方形 3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5" name="正方形/長方形 3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6" name="正方形/長方形 3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7" name="正方形/長方形 3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8" name="正方形/長方形 3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9" name="正方形/長方形 3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0" name="正方形/長方形 3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1" name="正方形/長方形 3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2" name="テキスト ボックス 3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3" name="直線コネクタ 3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4" name="直線コネクタ 37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5" name="テキスト ボックス 37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6" name="直線コネクタ 37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7" name="テキスト ボックス 37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8" name="直線コネクタ 37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9" name="テキスト ボックス 37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0" name="直線コネクタ 37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1" name="テキスト ボックス 38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2" name="直線コネクタ 38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3" name="テキスト ボックス 38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4" name="直線コネクタ 38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5" name="テキスト ボックス 38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148590</xdr:rowOff>
    </xdr:to>
    <xdr:cxnSp macro="">
      <xdr:nvCxnSpPr>
        <xdr:cNvPr id="387" name="直線コネクタ 386"/>
        <xdr:cNvCxnSpPr/>
      </xdr:nvCxnSpPr>
      <xdr:spPr>
        <a:xfrm flipV="1">
          <a:off x="22160864" y="58826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388"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389" name="直線コネクタ 388"/>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90"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91" name="直線コネクタ 390"/>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91457</xdr:rowOff>
    </xdr:from>
    <xdr:ext cx="469744" cy="259045"/>
    <xdr:sp macro="" textlink="">
      <xdr:nvSpPr>
        <xdr:cNvPr id="392" name="【認定こども園・幼稚園・保育所】&#10;一人当たり面積平均値テキスト"/>
        <xdr:cNvSpPr txBox="1"/>
      </xdr:nvSpPr>
      <xdr:spPr>
        <a:xfrm>
          <a:off x="22199600" y="643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393" name="フローチャート: 判断 392"/>
        <xdr:cNvSpPr/>
      </xdr:nvSpPr>
      <xdr:spPr>
        <a:xfrm>
          <a:off x="22110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394" name="フローチャート: 判断 393"/>
        <xdr:cNvSpPr/>
      </xdr:nvSpPr>
      <xdr:spPr>
        <a:xfrm>
          <a:off x="21272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40640</xdr:rowOff>
    </xdr:from>
    <xdr:to>
      <xdr:col>107</xdr:col>
      <xdr:colOff>101600</xdr:colOff>
      <xdr:row>38</xdr:row>
      <xdr:rowOff>142240</xdr:rowOff>
    </xdr:to>
    <xdr:sp macro="" textlink="">
      <xdr:nvSpPr>
        <xdr:cNvPr id="395" name="フローチャート: 判断 394"/>
        <xdr:cNvSpPr/>
      </xdr:nvSpPr>
      <xdr:spPr>
        <a:xfrm>
          <a:off x="20383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6" name="テキスト ボックス 3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7" name="テキスト ボックス 3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8" name="テキスト ボックス 3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9" name="テキスト ボックス 3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0" name="テキスト ボックス 3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21590</xdr:rowOff>
    </xdr:from>
    <xdr:to>
      <xdr:col>112</xdr:col>
      <xdr:colOff>38100</xdr:colOff>
      <xdr:row>39</xdr:row>
      <xdr:rowOff>123190</xdr:rowOff>
    </xdr:to>
    <xdr:sp macro="" textlink="">
      <xdr:nvSpPr>
        <xdr:cNvPr id="401" name="楕円 400"/>
        <xdr:cNvSpPr/>
      </xdr:nvSpPr>
      <xdr:spPr>
        <a:xfrm>
          <a:off x="21272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74930</xdr:rowOff>
    </xdr:from>
    <xdr:to>
      <xdr:col>107</xdr:col>
      <xdr:colOff>101600</xdr:colOff>
      <xdr:row>40</xdr:row>
      <xdr:rowOff>5080</xdr:rowOff>
    </xdr:to>
    <xdr:sp macro="" textlink="">
      <xdr:nvSpPr>
        <xdr:cNvPr id="402" name="楕円 401"/>
        <xdr:cNvSpPr/>
      </xdr:nvSpPr>
      <xdr:spPr>
        <a:xfrm>
          <a:off x="20383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72390</xdr:rowOff>
    </xdr:from>
    <xdr:to>
      <xdr:col>111</xdr:col>
      <xdr:colOff>177800</xdr:colOff>
      <xdr:row>39</xdr:row>
      <xdr:rowOff>125730</xdr:rowOff>
    </xdr:to>
    <xdr:cxnSp macro="">
      <xdr:nvCxnSpPr>
        <xdr:cNvPr id="403" name="直線コネクタ 402"/>
        <xdr:cNvCxnSpPr/>
      </xdr:nvCxnSpPr>
      <xdr:spPr>
        <a:xfrm flipV="1">
          <a:off x="20434300" y="6758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113047</xdr:rowOff>
    </xdr:from>
    <xdr:ext cx="469744" cy="259045"/>
    <xdr:sp macro="" textlink="">
      <xdr:nvSpPr>
        <xdr:cNvPr id="404" name="n_1aveValue【認定こども園・幼稚園・保育所】&#10;一人当たり面積"/>
        <xdr:cNvSpPr txBox="1"/>
      </xdr:nvSpPr>
      <xdr:spPr>
        <a:xfrm>
          <a:off x="21075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158767</xdr:rowOff>
    </xdr:from>
    <xdr:ext cx="469744" cy="259045"/>
    <xdr:sp macro="" textlink="">
      <xdr:nvSpPr>
        <xdr:cNvPr id="405" name="n_2aveValue【認定こども園・幼稚園・保育所】&#10;一人当たり面積"/>
        <xdr:cNvSpPr txBox="1"/>
      </xdr:nvSpPr>
      <xdr:spPr>
        <a:xfrm>
          <a:off x="20199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114317</xdr:rowOff>
    </xdr:from>
    <xdr:ext cx="469744" cy="259045"/>
    <xdr:sp macro="" textlink="">
      <xdr:nvSpPr>
        <xdr:cNvPr id="406" name="n_1mainValue【認定こども園・幼稚園・保育所】&#10;一人当たり面積"/>
        <xdr:cNvSpPr txBox="1"/>
      </xdr:nvSpPr>
      <xdr:spPr>
        <a:xfrm>
          <a:off x="21075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167657</xdr:rowOff>
    </xdr:from>
    <xdr:ext cx="469744" cy="259045"/>
    <xdr:sp macro="" textlink="">
      <xdr:nvSpPr>
        <xdr:cNvPr id="407" name="n_2mainValue【認定こども園・幼稚園・保育所】&#10;一人当たり面積"/>
        <xdr:cNvSpPr txBox="1"/>
      </xdr:nvSpPr>
      <xdr:spPr>
        <a:xfrm>
          <a:off x="20199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8" name="テキスト ボックス 41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9" name="直線コネクタ 4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0" name="テキスト ボックス 41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1" name="直線コネクタ 4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2" name="テキスト ボックス 4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3" name="直線コネクタ 4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4" name="テキスト ボックス 4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5" name="直線コネクタ 4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6" name="テキスト ボックス 4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430" name="直線コネクタ 429"/>
        <xdr:cNvCxnSpPr/>
      </xdr:nvCxnSpPr>
      <xdr:spPr>
        <a:xfrm flipV="1">
          <a:off x="16318864" y="962177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431" name="【学校施設】&#10;有形固定資産減価償却率最小値テキスト"/>
        <xdr:cNvSpPr txBox="1"/>
      </xdr:nvSpPr>
      <xdr:spPr>
        <a:xfrm>
          <a:off x="163576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432" name="直線コネクタ 431"/>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33" name="【学校施設】&#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34" name="直線コネクタ 433"/>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112793</xdr:rowOff>
    </xdr:from>
    <xdr:ext cx="405111" cy="259045"/>
    <xdr:sp macro="" textlink="">
      <xdr:nvSpPr>
        <xdr:cNvPr id="435" name="【学校施設】&#10;有形固定資産減価償却率平均値テキスト"/>
        <xdr:cNvSpPr txBox="1"/>
      </xdr:nvSpPr>
      <xdr:spPr>
        <a:xfrm>
          <a:off x="16357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436" name="フローチャート: 判断 435"/>
        <xdr:cNvSpPr/>
      </xdr:nvSpPr>
      <xdr:spPr>
        <a:xfrm>
          <a:off x="16268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437" name="フローチャート: 判断 436"/>
        <xdr:cNvSpPr/>
      </xdr:nvSpPr>
      <xdr:spPr>
        <a:xfrm>
          <a:off x="15430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93218</xdr:rowOff>
    </xdr:from>
    <xdr:to>
      <xdr:col>76</xdr:col>
      <xdr:colOff>165100</xdr:colOff>
      <xdr:row>59</xdr:row>
      <xdr:rowOff>23368</xdr:rowOff>
    </xdr:to>
    <xdr:sp macro="" textlink="">
      <xdr:nvSpPr>
        <xdr:cNvPr id="438" name="フローチャート: 判断 437"/>
        <xdr:cNvSpPr/>
      </xdr:nvSpPr>
      <xdr:spPr>
        <a:xfrm>
          <a:off x="14541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444" name="楕円 443"/>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136652</xdr:rowOff>
    </xdr:from>
    <xdr:to>
      <xdr:col>76</xdr:col>
      <xdr:colOff>165100</xdr:colOff>
      <xdr:row>59</xdr:row>
      <xdr:rowOff>66802</xdr:rowOff>
    </xdr:to>
    <xdr:sp macro="" textlink="">
      <xdr:nvSpPr>
        <xdr:cNvPr id="445" name="楕円 444"/>
        <xdr:cNvSpPr/>
      </xdr:nvSpPr>
      <xdr:spPr>
        <a:xfrm>
          <a:off x="14541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16002</xdr:rowOff>
    </xdr:to>
    <xdr:cxnSp macro="">
      <xdr:nvCxnSpPr>
        <xdr:cNvPr id="446" name="直線コネクタ 445"/>
        <xdr:cNvCxnSpPr/>
      </xdr:nvCxnSpPr>
      <xdr:spPr>
        <a:xfrm flipV="1">
          <a:off x="14592300" y="101041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60215</xdr:rowOff>
    </xdr:from>
    <xdr:ext cx="405111" cy="259045"/>
    <xdr:sp macro="" textlink="">
      <xdr:nvSpPr>
        <xdr:cNvPr id="447" name="n_1aveValue【学校施設】&#10;有形固定資産減価償却率"/>
        <xdr:cNvSpPr txBox="1"/>
      </xdr:nvSpPr>
      <xdr:spPr>
        <a:xfrm>
          <a:off x="152660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39895</xdr:rowOff>
    </xdr:from>
    <xdr:ext cx="405111" cy="259045"/>
    <xdr:sp macro="" textlink="">
      <xdr:nvSpPr>
        <xdr:cNvPr id="448" name="n_2aveValue【学校施設】&#10;有形固定資産減価償却率"/>
        <xdr:cNvSpPr txBox="1"/>
      </xdr:nvSpPr>
      <xdr:spPr>
        <a:xfrm>
          <a:off x="14389744"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449" name="n_1main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57929</xdr:rowOff>
    </xdr:from>
    <xdr:ext cx="405111" cy="259045"/>
    <xdr:sp macro="" textlink="">
      <xdr:nvSpPr>
        <xdr:cNvPr id="450" name="n_2mainValue【学校施設】&#10;有形固定資産減価償却率"/>
        <xdr:cNvSpPr txBox="1"/>
      </xdr:nvSpPr>
      <xdr:spPr>
        <a:xfrm>
          <a:off x="14389744"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7" name="テキスト ボックス 46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9" name="テキスト ボックス 46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1" name="テキスト ボックス 47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3" name="テキスト ボックス 4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475" name="直線コネクタ 474"/>
        <xdr:cNvCxnSpPr/>
      </xdr:nvCxnSpPr>
      <xdr:spPr>
        <a:xfrm flipV="1">
          <a:off x="22160864" y="9522714"/>
          <a:ext cx="0" cy="145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476" name="【学校施設】&#10;一人当たり面積最小値テキスト"/>
        <xdr:cNvSpPr txBox="1"/>
      </xdr:nvSpPr>
      <xdr:spPr>
        <a:xfrm>
          <a:off x="22199600"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477" name="直線コネクタ 476"/>
        <xdr:cNvCxnSpPr/>
      </xdr:nvCxnSpPr>
      <xdr:spPr>
        <a:xfrm>
          <a:off x="22072600" y="109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478" name="【学校施設】&#10;一人当たり面積最大値テキスト"/>
        <xdr:cNvSpPr txBox="1"/>
      </xdr:nvSpPr>
      <xdr:spPr>
        <a:xfrm>
          <a:off x="22199600" y="92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479" name="直線コネクタ 478"/>
        <xdr:cNvCxnSpPr/>
      </xdr:nvCxnSpPr>
      <xdr:spPr>
        <a:xfrm>
          <a:off x="22072600" y="952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64406</xdr:rowOff>
    </xdr:from>
    <xdr:ext cx="469744" cy="259045"/>
    <xdr:sp macro="" textlink="">
      <xdr:nvSpPr>
        <xdr:cNvPr id="480" name="【学校施設】&#10;一人当たり面積平均値テキスト"/>
        <xdr:cNvSpPr txBox="1"/>
      </xdr:nvSpPr>
      <xdr:spPr>
        <a:xfrm>
          <a:off x="22199600" y="10522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481" name="フローチャート: 判断 480"/>
        <xdr:cNvSpPr/>
      </xdr:nvSpPr>
      <xdr:spPr>
        <a:xfrm>
          <a:off x="221107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482" name="フローチャート: 判断 481"/>
        <xdr:cNvSpPr/>
      </xdr:nvSpPr>
      <xdr:spPr>
        <a:xfrm>
          <a:off x="21272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124841</xdr:rowOff>
    </xdr:from>
    <xdr:to>
      <xdr:col>107</xdr:col>
      <xdr:colOff>101600</xdr:colOff>
      <xdr:row>62</xdr:row>
      <xdr:rowOff>54991</xdr:rowOff>
    </xdr:to>
    <xdr:sp macro="" textlink="">
      <xdr:nvSpPr>
        <xdr:cNvPr id="483" name="フローチャート: 判断 482"/>
        <xdr:cNvSpPr/>
      </xdr:nvSpPr>
      <xdr:spPr>
        <a:xfrm>
          <a:off x="20383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111887</xdr:rowOff>
    </xdr:from>
    <xdr:to>
      <xdr:col>112</xdr:col>
      <xdr:colOff>38100</xdr:colOff>
      <xdr:row>62</xdr:row>
      <xdr:rowOff>42037</xdr:rowOff>
    </xdr:to>
    <xdr:sp macro="" textlink="">
      <xdr:nvSpPr>
        <xdr:cNvPr id="489" name="楕円 488"/>
        <xdr:cNvSpPr/>
      </xdr:nvSpPr>
      <xdr:spPr>
        <a:xfrm>
          <a:off x="21272500" y="105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112649</xdr:rowOff>
    </xdr:from>
    <xdr:to>
      <xdr:col>107</xdr:col>
      <xdr:colOff>101600</xdr:colOff>
      <xdr:row>62</xdr:row>
      <xdr:rowOff>42799</xdr:rowOff>
    </xdr:to>
    <xdr:sp macro="" textlink="">
      <xdr:nvSpPr>
        <xdr:cNvPr id="490" name="楕円 489"/>
        <xdr:cNvSpPr/>
      </xdr:nvSpPr>
      <xdr:spPr>
        <a:xfrm>
          <a:off x="20383500" y="105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162687</xdr:rowOff>
    </xdr:from>
    <xdr:to>
      <xdr:col>111</xdr:col>
      <xdr:colOff>177800</xdr:colOff>
      <xdr:row>61</xdr:row>
      <xdr:rowOff>163449</xdr:rowOff>
    </xdr:to>
    <xdr:cxnSp macro="">
      <xdr:nvCxnSpPr>
        <xdr:cNvPr id="491" name="直線コネクタ 490"/>
        <xdr:cNvCxnSpPr/>
      </xdr:nvCxnSpPr>
      <xdr:spPr>
        <a:xfrm flipV="1">
          <a:off x="20434300" y="1062113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35450</xdr:rowOff>
    </xdr:from>
    <xdr:ext cx="469744" cy="259045"/>
    <xdr:sp macro="" textlink="">
      <xdr:nvSpPr>
        <xdr:cNvPr id="492" name="n_1aveValue【学校施設】&#10;一人当たり面積"/>
        <xdr:cNvSpPr txBox="1"/>
      </xdr:nvSpPr>
      <xdr:spPr>
        <a:xfrm>
          <a:off x="210757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46118</xdr:rowOff>
    </xdr:from>
    <xdr:ext cx="469744" cy="259045"/>
    <xdr:sp macro="" textlink="">
      <xdr:nvSpPr>
        <xdr:cNvPr id="493" name="n_2aveValue【学校施設】&#10;一人当たり面積"/>
        <xdr:cNvSpPr txBox="1"/>
      </xdr:nvSpPr>
      <xdr:spPr>
        <a:xfrm>
          <a:off x="20199427"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58564</xdr:rowOff>
    </xdr:from>
    <xdr:ext cx="469744" cy="259045"/>
    <xdr:sp macro="" textlink="">
      <xdr:nvSpPr>
        <xdr:cNvPr id="494" name="n_1mainValue【学校施設】&#10;一人当たり面積"/>
        <xdr:cNvSpPr txBox="1"/>
      </xdr:nvSpPr>
      <xdr:spPr>
        <a:xfrm>
          <a:off x="21075727" y="1034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59326</xdr:rowOff>
    </xdr:from>
    <xdr:ext cx="469744" cy="259045"/>
    <xdr:sp macro="" textlink="">
      <xdr:nvSpPr>
        <xdr:cNvPr id="495" name="n_2mainValue【学校施設】&#10;一人当たり面積"/>
        <xdr:cNvSpPr txBox="1"/>
      </xdr:nvSpPr>
      <xdr:spPr>
        <a:xfrm>
          <a:off x="20199427" y="1034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6" name="テキスト ボックス 50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8" name="テキスト ボックス 50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6" name="テキスト ボックス 51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57150</xdr:rowOff>
    </xdr:to>
    <xdr:cxnSp macro="">
      <xdr:nvCxnSpPr>
        <xdr:cNvPr id="520" name="直線コネクタ 519"/>
        <xdr:cNvCxnSpPr/>
      </xdr:nvCxnSpPr>
      <xdr:spPr>
        <a:xfrm flipV="1">
          <a:off x="16318864" y="133350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60977</xdr:rowOff>
    </xdr:from>
    <xdr:ext cx="405111" cy="259045"/>
    <xdr:sp macro="" textlink="">
      <xdr:nvSpPr>
        <xdr:cNvPr id="521" name="【児童館】&#10;有形固定資産減価償却率最小値テキスト"/>
        <xdr:cNvSpPr txBox="1"/>
      </xdr:nvSpPr>
      <xdr:spPr>
        <a:xfrm>
          <a:off x="16357600"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57150</xdr:rowOff>
    </xdr:from>
    <xdr:to>
      <xdr:col>86</xdr:col>
      <xdr:colOff>25400</xdr:colOff>
      <xdr:row>86</xdr:row>
      <xdr:rowOff>57150</xdr:rowOff>
    </xdr:to>
    <xdr:cxnSp macro="">
      <xdr:nvCxnSpPr>
        <xdr:cNvPr id="522" name="直線コネクタ 521"/>
        <xdr:cNvCxnSpPr/>
      </xdr:nvCxnSpPr>
      <xdr:spPr>
        <a:xfrm>
          <a:off x="16230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4" name="直線コネクタ 52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525" name="【児童館】&#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526" name="フローチャート: 判断 525"/>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527" name="フローチャート: 判断 526"/>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28" name="フローチャート: 判断 527"/>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170180</xdr:rowOff>
    </xdr:from>
    <xdr:to>
      <xdr:col>81</xdr:col>
      <xdr:colOff>101600</xdr:colOff>
      <xdr:row>85</xdr:row>
      <xdr:rowOff>100330</xdr:rowOff>
    </xdr:to>
    <xdr:sp macro="" textlink="">
      <xdr:nvSpPr>
        <xdr:cNvPr id="534" name="楕円 533"/>
        <xdr:cNvSpPr/>
      </xdr:nvSpPr>
      <xdr:spPr>
        <a:xfrm>
          <a:off x="1543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50164</xdr:rowOff>
    </xdr:from>
    <xdr:to>
      <xdr:col>76</xdr:col>
      <xdr:colOff>165100</xdr:colOff>
      <xdr:row>85</xdr:row>
      <xdr:rowOff>151764</xdr:rowOff>
    </xdr:to>
    <xdr:sp macro="" textlink="">
      <xdr:nvSpPr>
        <xdr:cNvPr id="535" name="楕円 534"/>
        <xdr:cNvSpPr/>
      </xdr:nvSpPr>
      <xdr:spPr>
        <a:xfrm>
          <a:off x="14541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49530</xdr:rowOff>
    </xdr:from>
    <xdr:to>
      <xdr:col>81</xdr:col>
      <xdr:colOff>50800</xdr:colOff>
      <xdr:row>85</xdr:row>
      <xdr:rowOff>100964</xdr:rowOff>
    </xdr:to>
    <xdr:cxnSp macro="">
      <xdr:nvCxnSpPr>
        <xdr:cNvPr id="536" name="直線コネクタ 535"/>
        <xdr:cNvCxnSpPr/>
      </xdr:nvCxnSpPr>
      <xdr:spPr>
        <a:xfrm flipV="1">
          <a:off x="14592300" y="146227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537"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538" name="n_2aveValue【児童館】&#10;有形固定資産減価償却率"/>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91457</xdr:rowOff>
    </xdr:from>
    <xdr:ext cx="405111" cy="259045"/>
    <xdr:sp macro="" textlink="">
      <xdr:nvSpPr>
        <xdr:cNvPr id="539" name="n_1mainValue【児童館】&#10;有形固定資産減価償却率"/>
        <xdr:cNvSpPr txBox="1"/>
      </xdr:nvSpPr>
      <xdr:spPr>
        <a:xfrm>
          <a:off x="152660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142891</xdr:rowOff>
    </xdr:from>
    <xdr:ext cx="405111" cy="259045"/>
    <xdr:sp macro="" textlink="">
      <xdr:nvSpPr>
        <xdr:cNvPr id="540" name="n_2mainValue【児童館】&#10;有形固定資産減価償却率"/>
        <xdr:cNvSpPr txBox="1"/>
      </xdr:nvSpPr>
      <xdr:spPr>
        <a:xfrm>
          <a:off x="14389744"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1" name="直線コネクタ 55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2" name="テキスト ボックス 55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3" name="直線コネクタ 55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4" name="テキスト ボックス 55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5" name="直線コネクタ 55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6" name="テキスト ボックス 55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7" name="直線コネクタ 55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8" name="テキスト ボックス 55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9" name="直線コネクタ 55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60" name="テキスト ボックス 55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1" name="直線コネクタ 56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2" name="テキスト ボックス 56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13607</xdr:rowOff>
    </xdr:from>
    <xdr:to>
      <xdr:col>116</xdr:col>
      <xdr:colOff>62864</xdr:colOff>
      <xdr:row>86</xdr:row>
      <xdr:rowOff>5443</xdr:rowOff>
    </xdr:to>
    <xdr:cxnSp macro="">
      <xdr:nvCxnSpPr>
        <xdr:cNvPr id="566" name="直線コネクタ 565"/>
        <xdr:cNvCxnSpPr/>
      </xdr:nvCxnSpPr>
      <xdr:spPr>
        <a:xfrm flipV="1">
          <a:off x="22160864" y="132152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567"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568" name="直線コネクタ 567"/>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131734</xdr:rowOff>
    </xdr:from>
    <xdr:ext cx="469744" cy="259045"/>
    <xdr:sp macro="" textlink="">
      <xdr:nvSpPr>
        <xdr:cNvPr id="569" name="【児童館】&#10;一人当たり面積最大値テキスト"/>
        <xdr:cNvSpPr txBox="1"/>
      </xdr:nvSpPr>
      <xdr:spPr>
        <a:xfrm>
          <a:off x="22199600" y="1299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13607</xdr:rowOff>
    </xdr:from>
    <xdr:to>
      <xdr:col>116</xdr:col>
      <xdr:colOff>152400</xdr:colOff>
      <xdr:row>77</xdr:row>
      <xdr:rowOff>13607</xdr:rowOff>
    </xdr:to>
    <xdr:cxnSp macro="">
      <xdr:nvCxnSpPr>
        <xdr:cNvPr id="570" name="直線コネクタ 569"/>
        <xdr:cNvCxnSpPr/>
      </xdr:nvCxnSpPr>
      <xdr:spPr>
        <a:xfrm>
          <a:off x="22072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161670</xdr:rowOff>
    </xdr:from>
    <xdr:ext cx="469744" cy="259045"/>
    <xdr:sp macro="" textlink="">
      <xdr:nvSpPr>
        <xdr:cNvPr id="571" name="【児童館】&#10;一人当たり面積平均値テキスト"/>
        <xdr:cNvSpPr txBox="1"/>
      </xdr:nvSpPr>
      <xdr:spPr>
        <a:xfrm>
          <a:off x="22199600" y="1422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572" name="フローチャート: 判断 571"/>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93436</xdr:rowOff>
    </xdr:from>
    <xdr:to>
      <xdr:col>112</xdr:col>
      <xdr:colOff>38100</xdr:colOff>
      <xdr:row>82</xdr:row>
      <xdr:rowOff>23586</xdr:rowOff>
    </xdr:to>
    <xdr:sp macro="" textlink="">
      <xdr:nvSpPr>
        <xdr:cNvPr id="573" name="フローチャート: 判断 572"/>
        <xdr:cNvSpPr/>
      </xdr:nvSpPr>
      <xdr:spPr>
        <a:xfrm>
          <a:off x="21272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52614</xdr:rowOff>
    </xdr:from>
    <xdr:to>
      <xdr:col>107</xdr:col>
      <xdr:colOff>101600</xdr:colOff>
      <xdr:row>82</xdr:row>
      <xdr:rowOff>154214</xdr:rowOff>
    </xdr:to>
    <xdr:sp macro="" textlink="">
      <xdr:nvSpPr>
        <xdr:cNvPr id="574" name="フローチャート: 判断 573"/>
        <xdr:cNvSpPr/>
      </xdr:nvSpPr>
      <xdr:spPr>
        <a:xfrm>
          <a:off x="2038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36286</xdr:rowOff>
    </xdr:from>
    <xdr:to>
      <xdr:col>112</xdr:col>
      <xdr:colOff>38100</xdr:colOff>
      <xdr:row>84</xdr:row>
      <xdr:rowOff>137886</xdr:rowOff>
    </xdr:to>
    <xdr:sp macro="" textlink="">
      <xdr:nvSpPr>
        <xdr:cNvPr id="580" name="楕円 579"/>
        <xdr:cNvSpPr/>
      </xdr:nvSpPr>
      <xdr:spPr>
        <a:xfrm>
          <a:off x="2127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81" name="楕円 580"/>
        <xdr:cNvSpPr/>
      </xdr:nvSpPr>
      <xdr:spPr>
        <a:xfrm>
          <a:off x="20383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87086</xdr:rowOff>
    </xdr:from>
    <xdr:to>
      <xdr:col>111</xdr:col>
      <xdr:colOff>177800</xdr:colOff>
      <xdr:row>84</xdr:row>
      <xdr:rowOff>119743</xdr:rowOff>
    </xdr:to>
    <xdr:cxnSp macro="">
      <xdr:nvCxnSpPr>
        <xdr:cNvPr id="582" name="直線コネクタ 581"/>
        <xdr:cNvCxnSpPr/>
      </xdr:nvCxnSpPr>
      <xdr:spPr>
        <a:xfrm flipV="1">
          <a:off x="20434300" y="1448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40113</xdr:rowOff>
    </xdr:from>
    <xdr:ext cx="469744" cy="259045"/>
    <xdr:sp macro="" textlink="">
      <xdr:nvSpPr>
        <xdr:cNvPr id="583" name="n_1aveValue【児童館】&#10;一人当たり面積"/>
        <xdr:cNvSpPr txBox="1"/>
      </xdr:nvSpPr>
      <xdr:spPr>
        <a:xfrm>
          <a:off x="210757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170741</xdr:rowOff>
    </xdr:from>
    <xdr:ext cx="469744" cy="259045"/>
    <xdr:sp macro="" textlink="">
      <xdr:nvSpPr>
        <xdr:cNvPr id="584" name="n_2aveValue【児童館】&#10;一人当たり面積"/>
        <xdr:cNvSpPr txBox="1"/>
      </xdr:nvSpPr>
      <xdr:spPr>
        <a:xfrm>
          <a:off x="20199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129013</xdr:rowOff>
    </xdr:from>
    <xdr:ext cx="469744" cy="259045"/>
    <xdr:sp macro="" textlink="">
      <xdr:nvSpPr>
        <xdr:cNvPr id="585" name="n_1mainValue【児童館】&#10;一人当たり面積"/>
        <xdr:cNvSpPr txBox="1"/>
      </xdr:nvSpPr>
      <xdr:spPr>
        <a:xfrm>
          <a:off x="21075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586" name="n_2mainValue【児童館】&#10;一人当たり面積"/>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7" name="テキスト ボックス 59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8" name="直線コネクタ 59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9" name="テキスト ボックス 59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0" name="直線コネクタ 59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1" name="テキスト ボックス 60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2" name="直線コネクタ 60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3" name="テキスト ボックス 60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4" name="直線コネクタ 60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5" name="テキスト ボックス 60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6" name="直線コネクタ 60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7" name="テキスト ボックス 60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611" name="直線コネクタ 610"/>
        <xdr:cNvCxnSpPr/>
      </xdr:nvCxnSpPr>
      <xdr:spPr>
        <a:xfrm flipV="1">
          <a:off x="16318864" y="17350739"/>
          <a:ext cx="0" cy="106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612" name="【公民館】&#10;有形固定資産減価償却率最小値テキスト"/>
        <xdr:cNvSpPr txBox="1"/>
      </xdr:nvSpPr>
      <xdr:spPr>
        <a:xfrm>
          <a:off x="16357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613" name="直線コネクタ 612"/>
        <xdr:cNvCxnSpPr/>
      </xdr:nvCxnSpPr>
      <xdr:spPr>
        <a:xfrm>
          <a:off x="16230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614" name="【公民館】&#10;有形固定資産減価償却率最大値テキスト"/>
        <xdr:cNvSpPr txBox="1"/>
      </xdr:nvSpPr>
      <xdr:spPr>
        <a:xfrm>
          <a:off x="16357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615" name="直線コネクタ 614"/>
        <xdr:cNvCxnSpPr/>
      </xdr:nvCxnSpPr>
      <xdr:spPr>
        <a:xfrm>
          <a:off x="16230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28591</xdr:rowOff>
    </xdr:from>
    <xdr:ext cx="405111" cy="259045"/>
    <xdr:sp macro="" textlink="">
      <xdr:nvSpPr>
        <xdr:cNvPr id="616" name="【公民館】&#10;有形固定資産減価償却率平均値テキスト"/>
        <xdr:cNvSpPr txBox="1"/>
      </xdr:nvSpPr>
      <xdr:spPr>
        <a:xfrm>
          <a:off x="16357600" y="1785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617" name="フローチャート: 判断 616"/>
        <xdr:cNvSpPr/>
      </xdr:nvSpPr>
      <xdr:spPr>
        <a:xfrm>
          <a:off x="162687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618" name="フローチャート: 判断 617"/>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619" name="フローチャート: 判断 618"/>
        <xdr:cNvSpPr/>
      </xdr:nvSpPr>
      <xdr:spPr>
        <a:xfrm>
          <a:off x="14541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168275</xdr:rowOff>
    </xdr:from>
    <xdr:to>
      <xdr:col>81</xdr:col>
      <xdr:colOff>101600</xdr:colOff>
      <xdr:row>104</xdr:row>
      <xdr:rowOff>98425</xdr:rowOff>
    </xdr:to>
    <xdr:sp macro="" textlink="">
      <xdr:nvSpPr>
        <xdr:cNvPr id="625" name="楕円 624"/>
        <xdr:cNvSpPr/>
      </xdr:nvSpPr>
      <xdr:spPr>
        <a:xfrm>
          <a:off x="15430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626" name="楕円 625"/>
        <xdr:cNvSpPr/>
      </xdr:nvSpPr>
      <xdr:spPr>
        <a:xfrm>
          <a:off x="14541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112395</xdr:rowOff>
    </xdr:from>
    <xdr:to>
      <xdr:col>81</xdr:col>
      <xdr:colOff>50800</xdr:colOff>
      <xdr:row>104</xdr:row>
      <xdr:rowOff>47625</xdr:rowOff>
    </xdr:to>
    <xdr:cxnSp macro="">
      <xdr:nvCxnSpPr>
        <xdr:cNvPr id="627" name="直線コネクタ 626"/>
        <xdr:cNvCxnSpPr/>
      </xdr:nvCxnSpPr>
      <xdr:spPr>
        <a:xfrm>
          <a:off x="14592300" y="1777174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628" name="n_1aveValue【公民館】&#10;有形固定資産減価償却率"/>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150513</xdr:rowOff>
    </xdr:from>
    <xdr:ext cx="405111" cy="259045"/>
    <xdr:sp macro="" textlink="">
      <xdr:nvSpPr>
        <xdr:cNvPr id="629" name="n_2aveValue【公民館】&#10;有形固定資産減価償却率"/>
        <xdr:cNvSpPr txBox="1"/>
      </xdr:nvSpPr>
      <xdr:spPr>
        <a:xfrm>
          <a:off x="14389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114952</xdr:rowOff>
    </xdr:from>
    <xdr:ext cx="405111" cy="259045"/>
    <xdr:sp macro="" textlink="">
      <xdr:nvSpPr>
        <xdr:cNvPr id="630" name="n_1mainValue【公民館】&#10;有形固定資産減価償却率"/>
        <xdr:cNvSpPr txBox="1"/>
      </xdr:nvSpPr>
      <xdr:spPr>
        <a:xfrm>
          <a:off x="152660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631" name="n_2mainValue【公民館】&#10;有形固定資産減価償却率"/>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2" name="正方形/長方形 6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3" name="正方形/長方形 6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4" name="正方形/長方形 6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5" name="正方形/長方形 6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6" name="正方形/長方形 6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7" name="正方形/長方形 6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8" name="正方形/長方形 6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9" name="正方形/長方形 6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0" name="テキスト ボックス 6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1" name="直線コネクタ 6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2" name="直線コネクタ 64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3" name="テキスト ボックス 64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4" name="直線コネクタ 64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5" name="テキスト ボックス 64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6" name="直線コネクタ 64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7" name="テキスト ボックス 64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8" name="直線コネクタ 64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9" name="テキスト ボックス 64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653" name="直線コネクタ 652"/>
        <xdr:cNvCxnSpPr/>
      </xdr:nvCxnSpPr>
      <xdr:spPr>
        <a:xfrm flipV="1">
          <a:off x="22160864" y="17207485"/>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654"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655" name="直線コネクタ 654"/>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656" name="【公民館】&#10;一人当たり面積最大値テキスト"/>
        <xdr:cNvSpPr txBox="1"/>
      </xdr:nvSpPr>
      <xdr:spPr>
        <a:xfrm>
          <a:off x="22199600" y="169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657" name="直線コネクタ 656"/>
        <xdr:cNvCxnSpPr/>
      </xdr:nvCxnSpPr>
      <xdr:spPr>
        <a:xfrm>
          <a:off x="22072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24401</xdr:rowOff>
    </xdr:from>
    <xdr:ext cx="469744" cy="259045"/>
    <xdr:sp macro="" textlink="">
      <xdr:nvSpPr>
        <xdr:cNvPr id="658" name="【公民館】&#10;一人当たり面積平均値テキスト"/>
        <xdr:cNvSpPr txBox="1"/>
      </xdr:nvSpPr>
      <xdr:spPr>
        <a:xfrm>
          <a:off x="22199600" y="1802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659" name="フローチャート: 判断 658"/>
        <xdr:cNvSpPr/>
      </xdr:nvSpPr>
      <xdr:spPr>
        <a:xfrm>
          <a:off x="22110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660" name="フローチャート: 判断 659"/>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661" name="フローチャート: 判断 660"/>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667" name="楕円 666"/>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52832</xdr:rowOff>
    </xdr:from>
    <xdr:to>
      <xdr:col>107</xdr:col>
      <xdr:colOff>101600</xdr:colOff>
      <xdr:row>106</xdr:row>
      <xdr:rowOff>154432</xdr:rowOff>
    </xdr:to>
    <xdr:sp macro="" textlink="">
      <xdr:nvSpPr>
        <xdr:cNvPr id="668" name="楕円 667"/>
        <xdr:cNvSpPr/>
      </xdr:nvSpPr>
      <xdr:spPr>
        <a:xfrm>
          <a:off x="20383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106</xdr:row>
      <xdr:rowOff>103632</xdr:rowOff>
    </xdr:to>
    <xdr:cxnSp macro="">
      <xdr:nvCxnSpPr>
        <xdr:cNvPr id="669" name="直線コネクタ 668"/>
        <xdr:cNvCxnSpPr/>
      </xdr:nvCxnSpPr>
      <xdr:spPr>
        <a:xfrm flipV="1">
          <a:off x="20434300" y="1823847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670" name="n_1aveValue【公民館】&#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671" name="n_2aveValue【公民館】&#10;一人当たり面積"/>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106697</xdr:rowOff>
    </xdr:from>
    <xdr:ext cx="469744" cy="259045"/>
    <xdr:sp macro="" textlink="">
      <xdr:nvSpPr>
        <xdr:cNvPr id="672" name="n_1mainValue【公民館】&#10;一人当たり面積"/>
        <xdr:cNvSpPr txBox="1"/>
      </xdr:nvSpPr>
      <xdr:spPr>
        <a:xfrm>
          <a:off x="210757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145559</xdr:rowOff>
    </xdr:from>
    <xdr:ext cx="469744" cy="259045"/>
    <xdr:sp macro="" textlink="">
      <xdr:nvSpPr>
        <xdr:cNvPr id="673" name="n_2mainValue【公民館】&#10;一人当たり面積"/>
        <xdr:cNvSpPr txBox="1"/>
      </xdr:nvSpPr>
      <xdr:spPr>
        <a:xfrm>
          <a:off x="201994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年度の道路の有形固定資産減価償却率については、類似団体より</a:t>
          </a:r>
          <a:r>
            <a:rPr kumimoji="1" lang="en-US" altLang="ja-JP" sz="1300">
              <a:latin typeface="ＭＳ Ｐゴシック" panose="020B0600070205080204" pitchFamily="50" charset="-128"/>
              <a:ea typeface="ＭＳ Ｐゴシック" panose="020B0600070205080204" pitchFamily="50" charset="-128"/>
            </a:rPr>
            <a:t>23.3</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75.2</a:t>
          </a:r>
          <a:r>
            <a:rPr kumimoji="1" lang="ja-JP" altLang="en-US" sz="1300">
              <a:latin typeface="ＭＳ Ｐゴシック" panose="020B0600070205080204" pitchFamily="50" charset="-128"/>
              <a:ea typeface="ＭＳ Ｐゴシック" panose="020B0600070205080204" pitchFamily="50" charset="-128"/>
            </a:rPr>
            <a:t>ポイントとなっている。今後は「杵築市 舗装長寿命化修繕計画」に則り、適正な道路の維持管理に努める。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年度の公営住宅の有形固定資産減価償却率については、類似団体より</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80.0</a:t>
          </a:r>
          <a:r>
            <a:rPr kumimoji="1" lang="ja-JP" altLang="en-US" sz="1300">
              <a:latin typeface="ＭＳ Ｐゴシック" panose="020B0600070205080204" pitchFamily="50" charset="-128"/>
              <a:ea typeface="ＭＳ Ｐゴシック" panose="020B0600070205080204" pitchFamily="50" charset="-128"/>
            </a:rPr>
            <a:t>ポイントとなっている。道路同様、「杵築市 公営住宅等長寿命化計画」に則り、長期的な視点での更新・統廃合・長寿命化等を進める必要がある。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年度の認定こども園・幼稚園・保育所、学校施設及び公民館の各施設についても、今後の人口推移や財政状況、住民ニーズを十分に把握しつつ、適正な維持管理に努める。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また、各施設等の維持管理に関する地方債の発行に当たっては、全体の事業計画に則り、後年度負担が過重にならないよう効率的な発行を行う。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29,871
29,718
280.08
20,913,792
20,308,460
498,109
10,595,558
23,900,215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38100</xdr:rowOff>
    </xdr:to>
    <xdr:cxnSp macro="">
      <xdr:nvCxnSpPr>
        <xdr:cNvPr id="55" name="直線コネクタ 54"/>
        <xdr:cNvCxnSpPr/>
      </xdr:nvCxnSpPr>
      <xdr:spPr>
        <a:xfrm flipV="1">
          <a:off x="4634865"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405111" cy="259045"/>
    <xdr:sp macro="" textlink="">
      <xdr:nvSpPr>
        <xdr:cNvPr id="58" name="【図書館】&#10;有形固定資産減価償却率最大値テキスト"/>
        <xdr:cNvSpPr txBox="1"/>
      </xdr:nvSpPr>
      <xdr:spPr>
        <a:xfrm>
          <a:off x="4673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xdr:rowOff>
    </xdr:from>
    <xdr:to>
      <xdr:col>20</xdr:col>
      <xdr:colOff>38100</xdr:colOff>
      <xdr:row>39</xdr:row>
      <xdr:rowOff>106045</xdr:rowOff>
    </xdr:to>
    <xdr:sp macro="" textlink="">
      <xdr:nvSpPr>
        <xdr:cNvPr id="62" name="フローチャート: 判断 61"/>
        <xdr:cNvSpPr/>
      </xdr:nvSpPr>
      <xdr:spPr>
        <a:xfrm>
          <a:off x="3746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97172</xdr:rowOff>
    </xdr:from>
    <xdr:ext cx="405111" cy="259045"/>
    <xdr:sp macro="" textlink="">
      <xdr:nvSpPr>
        <xdr:cNvPr id="63" name="n_1aveValue【図書館】&#10;有形固定資産減価償却率"/>
        <xdr:cNvSpPr txBox="1"/>
      </xdr:nvSpPr>
      <xdr:spPr>
        <a:xfrm>
          <a:off x="3582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168275</xdr:rowOff>
    </xdr:from>
    <xdr:to>
      <xdr:col>15</xdr:col>
      <xdr:colOff>101600</xdr:colOff>
      <xdr:row>37</xdr:row>
      <xdr:rowOff>98425</xdr:rowOff>
    </xdr:to>
    <xdr:sp macro="" textlink="">
      <xdr:nvSpPr>
        <xdr:cNvPr id="64" name="フローチャート: 判断 63"/>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89552</xdr:rowOff>
    </xdr:from>
    <xdr:ext cx="405111" cy="259045"/>
    <xdr:sp macro="" textlink="">
      <xdr:nvSpPr>
        <xdr:cNvPr id="65" name="n_2aveValue【図書館】&#10;有形固定資産減価償却率"/>
        <xdr:cNvSpPr txBox="1"/>
      </xdr:nvSpPr>
      <xdr:spPr>
        <a:xfrm>
          <a:off x="2705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82550</xdr:rowOff>
    </xdr:from>
    <xdr:to>
      <xdr:col>20</xdr:col>
      <xdr:colOff>38100</xdr:colOff>
      <xdr:row>34</xdr:row>
      <xdr:rowOff>12700</xdr:rowOff>
    </xdr:to>
    <xdr:sp macro="" textlink="">
      <xdr:nvSpPr>
        <xdr:cNvPr id="71" name="楕円 70"/>
        <xdr:cNvSpPr/>
      </xdr:nvSpPr>
      <xdr:spPr>
        <a:xfrm>
          <a:off x="3746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120650</xdr:rowOff>
    </xdr:from>
    <xdr:to>
      <xdr:col>15</xdr:col>
      <xdr:colOff>101600</xdr:colOff>
      <xdr:row>34</xdr:row>
      <xdr:rowOff>50800</xdr:rowOff>
    </xdr:to>
    <xdr:sp macro="" textlink="">
      <xdr:nvSpPr>
        <xdr:cNvPr id="72" name="楕円 71"/>
        <xdr:cNvSpPr/>
      </xdr:nvSpPr>
      <xdr:spPr>
        <a:xfrm>
          <a:off x="2857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133350</xdr:rowOff>
    </xdr:from>
    <xdr:to>
      <xdr:col>19</xdr:col>
      <xdr:colOff>177800</xdr:colOff>
      <xdr:row>34</xdr:row>
      <xdr:rowOff>0</xdr:rowOff>
    </xdr:to>
    <xdr:cxnSp macro="">
      <xdr:nvCxnSpPr>
        <xdr:cNvPr id="73" name="直線コネクタ 72"/>
        <xdr:cNvCxnSpPr/>
      </xdr:nvCxnSpPr>
      <xdr:spPr>
        <a:xfrm flipV="1">
          <a:off x="2908300" y="579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29227</xdr:rowOff>
    </xdr:from>
    <xdr:ext cx="405111" cy="259045"/>
    <xdr:sp macro="" textlink="">
      <xdr:nvSpPr>
        <xdr:cNvPr id="74" name="n_1mainValue【図書館】&#10;有形固定資産減価償却率"/>
        <xdr:cNvSpPr txBox="1"/>
      </xdr:nvSpPr>
      <xdr:spPr>
        <a:xfrm>
          <a:off x="35820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67327</xdr:rowOff>
    </xdr:from>
    <xdr:ext cx="405111" cy="259045"/>
    <xdr:sp macro="" textlink="">
      <xdr:nvSpPr>
        <xdr:cNvPr id="75" name="n_2mainValue【図書館】&#10;有形固定資産減価償却率"/>
        <xdr:cNvSpPr txBox="1"/>
      </xdr:nvSpPr>
      <xdr:spPr>
        <a:xfrm>
          <a:off x="2705744" y="55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26670</xdr:rowOff>
    </xdr:from>
    <xdr:to>
      <xdr:col>54</xdr:col>
      <xdr:colOff>189865</xdr:colOff>
      <xdr:row>42</xdr:row>
      <xdr:rowOff>53340</xdr:rowOff>
    </xdr:to>
    <xdr:cxnSp macro="">
      <xdr:nvCxnSpPr>
        <xdr:cNvPr id="98" name="直線コネクタ 97"/>
        <xdr:cNvCxnSpPr/>
      </xdr:nvCxnSpPr>
      <xdr:spPr>
        <a:xfrm flipV="1">
          <a:off x="10476865" y="568452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57167</xdr:rowOff>
    </xdr:from>
    <xdr:ext cx="469744" cy="259045"/>
    <xdr:sp macro="" textlink="">
      <xdr:nvSpPr>
        <xdr:cNvPr id="99" name="【図書館】&#10;一人当たり面積最小値テキスト"/>
        <xdr:cNvSpPr txBox="1"/>
      </xdr:nvSpPr>
      <xdr:spPr>
        <a:xfrm>
          <a:off x="10515600"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53340</xdr:rowOff>
    </xdr:from>
    <xdr:to>
      <xdr:col>55</xdr:col>
      <xdr:colOff>88900</xdr:colOff>
      <xdr:row>42</xdr:row>
      <xdr:rowOff>53340</xdr:rowOff>
    </xdr:to>
    <xdr:cxnSp macro="">
      <xdr:nvCxnSpPr>
        <xdr:cNvPr id="100" name="直線コネクタ 99"/>
        <xdr:cNvCxnSpPr/>
      </xdr:nvCxnSpPr>
      <xdr:spPr>
        <a:xfrm>
          <a:off x="10388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144797</xdr:rowOff>
    </xdr:from>
    <xdr:ext cx="469744" cy="259045"/>
    <xdr:sp macro="" textlink="">
      <xdr:nvSpPr>
        <xdr:cNvPr id="101" name="【図書館】&#10;一人当たり面積最大値テキスト"/>
        <xdr:cNvSpPr txBox="1"/>
      </xdr:nvSpPr>
      <xdr:spPr>
        <a:xfrm>
          <a:off x="10515600"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26670</xdr:rowOff>
    </xdr:from>
    <xdr:to>
      <xdr:col>55</xdr:col>
      <xdr:colOff>88900</xdr:colOff>
      <xdr:row>33</xdr:row>
      <xdr:rowOff>26670</xdr:rowOff>
    </xdr:to>
    <xdr:cxnSp macro="">
      <xdr:nvCxnSpPr>
        <xdr:cNvPr id="102" name="直線コネクタ 101"/>
        <xdr:cNvCxnSpPr/>
      </xdr:nvCxnSpPr>
      <xdr:spPr>
        <a:xfrm>
          <a:off x="10388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68597</xdr:rowOff>
    </xdr:from>
    <xdr:ext cx="469744" cy="259045"/>
    <xdr:sp macro="" textlink="">
      <xdr:nvSpPr>
        <xdr:cNvPr id="103" name="【図書館】&#10;一人当たり面積平均値テキスト"/>
        <xdr:cNvSpPr txBox="1"/>
      </xdr:nvSpPr>
      <xdr:spPr>
        <a:xfrm>
          <a:off x="10515600" y="675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04" name="フローチャート: 判断 103"/>
        <xdr:cNvSpPr/>
      </xdr:nvSpPr>
      <xdr:spPr>
        <a:xfrm>
          <a:off x="10426700"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05" name="フローチャート: 判断 104"/>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67327</xdr:rowOff>
    </xdr:from>
    <xdr:ext cx="469744" cy="259045"/>
    <xdr:sp macro="" textlink="">
      <xdr:nvSpPr>
        <xdr:cNvPr id="106" name="n_1ave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29210</xdr:rowOff>
    </xdr:from>
    <xdr:to>
      <xdr:col>46</xdr:col>
      <xdr:colOff>38100</xdr:colOff>
      <xdr:row>39</xdr:row>
      <xdr:rowOff>130810</xdr:rowOff>
    </xdr:to>
    <xdr:sp macro="" textlink="">
      <xdr:nvSpPr>
        <xdr:cNvPr id="107" name="フローチャート: 判断 106"/>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147337</xdr:rowOff>
    </xdr:from>
    <xdr:ext cx="469744" cy="259045"/>
    <xdr:sp macro="" textlink="">
      <xdr:nvSpPr>
        <xdr:cNvPr id="108" name="n_2ave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143510</xdr:rowOff>
    </xdr:from>
    <xdr:to>
      <xdr:col>50</xdr:col>
      <xdr:colOff>165100</xdr:colOff>
      <xdr:row>42</xdr:row>
      <xdr:rowOff>73660</xdr:rowOff>
    </xdr:to>
    <xdr:sp macro="" textlink="">
      <xdr:nvSpPr>
        <xdr:cNvPr id="114" name="楕円 113"/>
        <xdr:cNvSpPr/>
      </xdr:nvSpPr>
      <xdr:spPr>
        <a:xfrm>
          <a:off x="95885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143510</xdr:rowOff>
    </xdr:from>
    <xdr:to>
      <xdr:col>46</xdr:col>
      <xdr:colOff>38100</xdr:colOff>
      <xdr:row>42</xdr:row>
      <xdr:rowOff>73660</xdr:rowOff>
    </xdr:to>
    <xdr:sp macro="" textlink="">
      <xdr:nvSpPr>
        <xdr:cNvPr id="115" name="楕円 114"/>
        <xdr:cNvSpPr/>
      </xdr:nvSpPr>
      <xdr:spPr>
        <a:xfrm>
          <a:off x="86995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22860</xdr:rowOff>
    </xdr:from>
    <xdr:to>
      <xdr:col>50</xdr:col>
      <xdr:colOff>114300</xdr:colOff>
      <xdr:row>42</xdr:row>
      <xdr:rowOff>22860</xdr:rowOff>
    </xdr:to>
    <xdr:cxnSp macro="">
      <xdr:nvCxnSpPr>
        <xdr:cNvPr id="116" name="直線コネクタ 115"/>
        <xdr:cNvCxnSpPr/>
      </xdr:nvCxnSpPr>
      <xdr:spPr>
        <a:xfrm>
          <a:off x="8750300" y="7223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64787</xdr:rowOff>
    </xdr:from>
    <xdr:ext cx="469744" cy="259045"/>
    <xdr:sp macro="" textlink="">
      <xdr:nvSpPr>
        <xdr:cNvPr id="117" name="n_1mainValue【図書館】&#10;一人当たり面積"/>
        <xdr:cNvSpPr txBox="1"/>
      </xdr:nvSpPr>
      <xdr:spPr>
        <a:xfrm>
          <a:off x="9391727" y="72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64787</xdr:rowOff>
    </xdr:from>
    <xdr:ext cx="469744" cy="259045"/>
    <xdr:sp macro="" textlink="">
      <xdr:nvSpPr>
        <xdr:cNvPr id="118" name="n_2mainValue【図書館】&#10;一人当たり面積"/>
        <xdr:cNvSpPr txBox="1"/>
      </xdr:nvSpPr>
      <xdr:spPr>
        <a:xfrm>
          <a:off x="8515427" y="72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7" name="テキスト ボックス 13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141732</xdr:rowOff>
    </xdr:from>
    <xdr:to>
      <xdr:col>24</xdr:col>
      <xdr:colOff>62865</xdr:colOff>
      <xdr:row>63</xdr:row>
      <xdr:rowOff>2286</xdr:rowOff>
    </xdr:to>
    <xdr:cxnSp macro="">
      <xdr:nvCxnSpPr>
        <xdr:cNvPr id="141" name="直線コネクタ 140"/>
        <xdr:cNvCxnSpPr/>
      </xdr:nvCxnSpPr>
      <xdr:spPr>
        <a:xfrm flipV="1">
          <a:off x="4634865" y="9742932"/>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42" name="【体育館・プー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43" name="直線コネクタ 142"/>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88409</xdr:rowOff>
    </xdr:from>
    <xdr:ext cx="405111" cy="259045"/>
    <xdr:sp macro="" textlink="">
      <xdr:nvSpPr>
        <xdr:cNvPr id="144" name="【体育館・プール】&#10;有形固定資産減価償却率最大値テキスト"/>
        <xdr:cNvSpPr txBox="1"/>
      </xdr:nvSpPr>
      <xdr:spPr>
        <a:xfrm>
          <a:off x="4673600" y="951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141732</xdr:rowOff>
    </xdr:from>
    <xdr:to>
      <xdr:col>24</xdr:col>
      <xdr:colOff>152400</xdr:colOff>
      <xdr:row>56</xdr:row>
      <xdr:rowOff>141732</xdr:rowOff>
    </xdr:to>
    <xdr:cxnSp macro="">
      <xdr:nvCxnSpPr>
        <xdr:cNvPr id="145" name="直線コネクタ 144"/>
        <xdr:cNvCxnSpPr/>
      </xdr:nvCxnSpPr>
      <xdr:spPr>
        <a:xfrm>
          <a:off x="4546600" y="974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149369</xdr:rowOff>
    </xdr:from>
    <xdr:ext cx="405111" cy="259045"/>
    <xdr:sp macro="" textlink="">
      <xdr:nvSpPr>
        <xdr:cNvPr id="146" name="【体育館・プール】&#10;有形固定資産減価償却率平均値テキスト"/>
        <xdr:cNvSpPr txBox="1"/>
      </xdr:nvSpPr>
      <xdr:spPr>
        <a:xfrm>
          <a:off x="4673600" y="1043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170942</xdr:rowOff>
    </xdr:from>
    <xdr:to>
      <xdr:col>24</xdr:col>
      <xdr:colOff>114300</xdr:colOff>
      <xdr:row>61</xdr:row>
      <xdr:rowOff>101092</xdr:rowOff>
    </xdr:to>
    <xdr:sp macro="" textlink="">
      <xdr:nvSpPr>
        <xdr:cNvPr id="147" name="フローチャート: 判断 146"/>
        <xdr:cNvSpPr/>
      </xdr:nvSpPr>
      <xdr:spPr>
        <a:xfrm>
          <a:off x="45847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26924</xdr:rowOff>
    </xdr:from>
    <xdr:to>
      <xdr:col>20</xdr:col>
      <xdr:colOff>38100</xdr:colOff>
      <xdr:row>61</xdr:row>
      <xdr:rowOff>128524</xdr:rowOff>
    </xdr:to>
    <xdr:sp macro="" textlink="">
      <xdr:nvSpPr>
        <xdr:cNvPr id="148" name="フローチャート: 判断 147"/>
        <xdr:cNvSpPr/>
      </xdr:nvSpPr>
      <xdr:spPr>
        <a:xfrm>
          <a:off x="3746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145051</xdr:rowOff>
    </xdr:from>
    <xdr:ext cx="405111" cy="259045"/>
    <xdr:sp macro="" textlink="">
      <xdr:nvSpPr>
        <xdr:cNvPr id="149" name="n_1aveValue【体育館・プール】&#10;有形固定資産減価償却率"/>
        <xdr:cNvSpPr txBox="1"/>
      </xdr:nvSpPr>
      <xdr:spPr>
        <a:xfrm>
          <a:off x="3582044" y="1026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120650</xdr:rowOff>
    </xdr:from>
    <xdr:to>
      <xdr:col>15</xdr:col>
      <xdr:colOff>101600</xdr:colOff>
      <xdr:row>61</xdr:row>
      <xdr:rowOff>50800</xdr:rowOff>
    </xdr:to>
    <xdr:sp macro="" textlink="">
      <xdr:nvSpPr>
        <xdr:cNvPr id="150" name="フローチャート: 判断 149"/>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67327</xdr:rowOff>
    </xdr:from>
    <xdr:ext cx="405111" cy="259045"/>
    <xdr:sp macro="" textlink="">
      <xdr:nvSpPr>
        <xdr:cNvPr id="151"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134366</xdr:rowOff>
    </xdr:from>
    <xdr:to>
      <xdr:col>20</xdr:col>
      <xdr:colOff>38100</xdr:colOff>
      <xdr:row>64</xdr:row>
      <xdr:rowOff>64516</xdr:rowOff>
    </xdr:to>
    <xdr:sp macro="" textlink="">
      <xdr:nvSpPr>
        <xdr:cNvPr id="157" name="楕円 156"/>
        <xdr:cNvSpPr/>
      </xdr:nvSpPr>
      <xdr:spPr>
        <a:xfrm>
          <a:off x="3746500" y="109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168656</xdr:rowOff>
    </xdr:from>
    <xdr:to>
      <xdr:col>15</xdr:col>
      <xdr:colOff>101600</xdr:colOff>
      <xdr:row>64</xdr:row>
      <xdr:rowOff>98806</xdr:rowOff>
    </xdr:to>
    <xdr:sp macro="" textlink="">
      <xdr:nvSpPr>
        <xdr:cNvPr id="158" name="楕円 157"/>
        <xdr:cNvSpPr/>
      </xdr:nvSpPr>
      <xdr:spPr>
        <a:xfrm>
          <a:off x="2857500" y="109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13716</xdr:rowOff>
    </xdr:from>
    <xdr:to>
      <xdr:col>19</xdr:col>
      <xdr:colOff>177800</xdr:colOff>
      <xdr:row>64</xdr:row>
      <xdr:rowOff>48006</xdr:rowOff>
    </xdr:to>
    <xdr:cxnSp macro="">
      <xdr:nvCxnSpPr>
        <xdr:cNvPr id="159" name="直線コネクタ 158"/>
        <xdr:cNvCxnSpPr/>
      </xdr:nvCxnSpPr>
      <xdr:spPr>
        <a:xfrm flipV="1">
          <a:off x="2908300" y="109865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64</xdr:row>
      <xdr:rowOff>55643</xdr:rowOff>
    </xdr:from>
    <xdr:ext cx="405111" cy="259045"/>
    <xdr:sp macro="" textlink="">
      <xdr:nvSpPr>
        <xdr:cNvPr id="160" name="n_1mainValue【体育館・プール】&#10;有形固定資産減価償却率"/>
        <xdr:cNvSpPr txBox="1"/>
      </xdr:nvSpPr>
      <xdr:spPr>
        <a:xfrm>
          <a:off x="3582044" y="1102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89933</xdr:rowOff>
    </xdr:from>
    <xdr:ext cx="405111" cy="259045"/>
    <xdr:sp macro="" textlink="">
      <xdr:nvSpPr>
        <xdr:cNvPr id="161" name="n_2mainValue【体育館・プール】&#10;有形固定資産減価償却率"/>
        <xdr:cNvSpPr txBox="1"/>
      </xdr:nvSpPr>
      <xdr:spPr>
        <a:xfrm>
          <a:off x="2705744" y="1106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2" name="テキスト ボックス 17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26670</xdr:rowOff>
    </xdr:to>
    <xdr:cxnSp macro="">
      <xdr:nvCxnSpPr>
        <xdr:cNvPr id="186" name="直線コネクタ 185"/>
        <xdr:cNvCxnSpPr/>
      </xdr:nvCxnSpPr>
      <xdr:spPr>
        <a:xfrm flipV="1">
          <a:off x="10476865" y="94869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30497</xdr:rowOff>
    </xdr:from>
    <xdr:ext cx="469744" cy="259045"/>
    <xdr:sp macro="" textlink="">
      <xdr:nvSpPr>
        <xdr:cNvPr id="187" name="【体育館・プール】&#10;一人当たり面積最小値テキスト"/>
        <xdr:cNvSpPr txBox="1"/>
      </xdr:nvSpPr>
      <xdr:spPr>
        <a:xfrm>
          <a:off x="10515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26670</xdr:rowOff>
    </xdr:from>
    <xdr:to>
      <xdr:col>55</xdr:col>
      <xdr:colOff>88900</xdr:colOff>
      <xdr:row>64</xdr:row>
      <xdr:rowOff>26670</xdr:rowOff>
    </xdr:to>
    <xdr:cxnSp macro="">
      <xdr:nvCxnSpPr>
        <xdr:cNvPr id="188" name="直線コネクタ 187"/>
        <xdr:cNvCxnSpPr/>
      </xdr:nvCxnSpPr>
      <xdr:spPr>
        <a:xfrm>
          <a:off x="10388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189" name="【体育館・プール】&#10;一人当たり面積最大値テキスト"/>
        <xdr:cNvSpPr txBox="1"/>
      </xdr:nvSpPr>
      <xdr:spPr>
        <a:xfrm>
          <a:off x="105156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190" name="直線コネクタ 189"/>
        <xdr:cNvCxnSpPr/>
      </xdr:nvCxnSpPr>
      <xdr:spPr>
        <a:xfrm>
          <a:off x="10388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160037</xdr:rowOff>
    </xdr:from>
    <xdr:ext cx="469744" cy="259045"/>
    <xdr:sp macro="" textlink="">
      <xdr:nvSpPr>
        <xdr:cNvPr id="191" name="【体育館・プール】&#10;一人当たり面積平均値テキスト"/>
        <xdr:cNvSpPr txBox="1"/>
      </xdr:nvSpPr>
      <xdr:spPr>
        <a:xfrm>
          <a:off x="105156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xdr:rowOff>
    </xdr:from>
    <xdr:to>
      <xdr:col>55</xdr:col>
      <xdr:colOff>50800</xdr:colOff>
      <xdr:row>60</xdr:row>
      <xdr:rowOff>111760</xdr:rowOff>
    </xdr:to>
    <xdr:sp macro="" textlink="">
      <xdr:nvSpPr>
        <xdr:cNvPr id="192" name="フローチャート: 判断 191"/>
        <xdr:cNvSpPr/>
      </xdr:nvSpPr>
      <xdr:spPr>
        <a:xfrm>
          <a:off x="10426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120650</xdr:rowOff>
    </xdr:from>
    <xdr:to>
      <xdr:col>50</xdr:col>
      <xdr:colOff>165100</xdr:colOff>
      <xdr:row>59</xdr:row>
      <xdr:rowOff>50800</xdr:rowOff>
    </xdr:to>
    <xdr:sp macro="" textlink="">
      <xdr:nvSpPr>
        <xdr:cNvPr id="193" name="フローチャート: 判断 192"/>
        <xdr:cNvSpPr/>
      </xdr:nvSpPr>
      <xdr:spPr>
        <a:xfrm>
          <a:off x="958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67327</xdr:rowOff>
    </xdr:from>
    <xdr:ext cx="469744" cy="259045"/>
    <xdr:sp macro="" textlink="">
      <xdr:nvSpPr>
        <xdr:cNvPr id="194" name="n_1aveValue【体育館・プール】&#10;一人当たり面積"/>
        <xdr:cNvSpPr txBox="1"/>
      </xdr:nvSpPr>
      <xdr:spPr>
        <a:xfrm>
          <a:off x="93917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36830</xdr:rowOff>
    </xdr:from>
    <xdr:to>
      <xdr:col>46</xdr:col>
      <xdr:colOff>38100</xdr:colOff>
      <xdr:row>59</xdr:row>
      <xdr:rowOff>138430</xdr:rowOff>
    </xdr:to>
    <xdr:sp macro="" textlink="">
      <xdr:nvSpPr>
        <xdr:cNvPr id="195" name="フローチャート: 判断 194"/>
        <xdr:cNvSpPr/>
      </xdr:nvSpPr>
      <xdr:spPr>
        <a:xfrm>
          <a:off x="8699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129557</xdr:rowOff>
    </xdr:from>
    <xdr:ext cx="469744" cy="259045"/>
    <xdr:sp macro="" textlink="">
      <xdr:nvSpPr>
        <xdr:cNvPr id="196" name="n_2aveValue【体育館・プール】&#10;一人当たり面積"/>
        <xdr:cNvSpPr txBox="1"/>
      </xdr:nvSpPr>
      <xdr:spPr>
        <a:xfrm>
          <a:off x="8515427" y="102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170180</xdr:rowOff>
    </xdr:from>
    <xdr:to>
      <xdr:col>50</xdr:col>
      <xdr:colOff>165100</xdr:colOff>
      <xdr:row>59</xdr:row>
      <xdr:rowOff>100330</xdr:rowOff>
    </xdr:to>
    <xdr:sp macro="" textlink="">
      <xdr:nvSpPr>
        <xdr:cNvPr id="202" name="楕円 201"/>
        <xdr:cNvSpPr/>
      </xdr:nvSpPr>
      <xdr:spPr>
        <a:xfrm>
          <a:off x="9588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13970</xdr:rowOff>
    </xdr:from>
    <xdr:to>
      <xdr:col>46</xdr:col>
      <xdr:colOff>38100</xdr:colOff>
      <xdr:row>59</xdr:row>
      <xdr:rowOff>115570</xdr:rowOff>
    </xdr:to>
    <xdr:sp macro="" textlink="">
      <xdr:nvSpPr>
        <xdr:cNvPr id="203" name="楕円 202"/>
        <xdr:cNvSpPr/>
      </xdr:nvSpPr>
      <xdr:spPr>
        <a:xfrm>
          <a:off x="8699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49530</xdr:rowOff>
    </xdr:from>
    <xdr:to>
      <xdr:col>50</xdr:col>
      <xdr:colOff>114300</xdr:colOff>
      <xdr:row>59</xdr:row>
      <xdr:rowOff>64770</xdr:rowOff>
    </xdr:to>
    <xdr:cxnSp macro="">
      <xdr:nvCxnSpPr>
        <xdr:cNvPr id="204" name="直線コネクタ 203"/>
        <xdr:cNvCxnSpPr/>
      </xdr:nvCxnSpPr>
      <xdr:spPr>
        <a:xfrm flipV="1">
          <a:off x="8750300" y="10165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91457</xdr:rowOff>
    </xdr:from>
    <xdr:ext cx="469744" cy="259045"/>
    <xdr:sp macro="" textlink="">
      <xdr:nvSpPr>
        <xdr:cNvPr id="205" name="n_1mainValue【体育館・プール】&#10;一人当たり面積"/>
        <xdr:cNvSpPr txBox="1"/>
      </xdr:nvSpPr>
      <xdr:spPr>
        <a:xfrm>
          <a:off x="9391727" y="1020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132097</xdr:rowOff>
    </xdr:from>
    <xdr:ext cx="469744" cy="259045"/>
    <xdr:sp macro="" textlink="">
      <xdr:nvSpPr>
        <xdr:cNvPr id="206" name="n_2mainValue【体育館・プール】&#10;一人当たり面積"/>
        <xdr:cNvSpPr txBox="1"/>
      </xdr:nvSpPr>
      <xdr:spPr>
        <a:xfrm>
          <a:off x="851542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84</xdr:row>
      <xdr:rowOff>83820</xdr:rowOff>
    </xdr:to>
    <xdr:cxnSp macro="">
      <xdr:nvCxnSpPr>
        <xdr:cNvPr id="229" name="直線コネクタ 228"/>
        <xdr:cNvCxnSpPr/>
      </xdr:nvCxnSpPr>
      <xdr:spPr>
        <a:xfrm flipV="1">
          <a:off x="4634865" y="133243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87647</xdr:rowOff>
    </xdr:from>
    <xdr:ext cx="405111" cy="259045"/>
    <xdr:sp macro="" textlink="">
      <xdr:nvSpPr>
        <xdr:cNvPr id="230" name="【福祉施設】&#10;有形固定資産減価償却率最小値テキスト"/>
        <xdr:cNvSpPr txBox="1"/>
      </xdr:nvSpPr>
      <xdr:spPr>
        <a:xfrm>
          <a:off x="46736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83820</xdr:rowOff>
    </xdr:from>
    <xdr:to>
      <xdr:col>24</xdr:col>
      <xdr:colOff>152400</xdr:colOff>
      <xdr:row>84</xdr:row>
      <xdr:rowOff>83820</xdr:rowOff>
    </xdr:to>
    <xdr:cxnSp macro="">
      <xdr:nvCxnSpPr>
        <xdr:cNvPr id="231" name="直線コネクタ 230"/>
        <xdr:cNvCxnSpPr/>
      </xdr:nvCxnSpPr>
      <xdr:spPr>
        <a:xfrm>
          <a:off x="4546600" y="1448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32" name="【福祉施設】&#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33" name="直線コネクタ 232"/>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34" name="【福祉施設】&#10;有形固定資産減価償却率平均値テキスト"/>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35" name="フローチャート: 判断 234"/>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140463</xdr:rowOff>
    </xdr:from>
    <xdr:to>
      <xdr:col>20</xdr:col>
      <xdr:colOff>38100</xdr:colOff>
      <xdr:row>81</xdr:row>
      <xdr:rowOff>70613</xdr:rowOff>
    </xdr:to>
    <xdr:sp macro="" textlink="">
      <xdr:nvSpPr>
        <xdr:cNvPr id="236" name="フローチャート: 判断 235"/>
        <xdr:cNvSpPr/>
      </xdr:nvSpPr>
      <xdr:spPr>
        <a:xfrm>
          <a:off x="3746500" y="1385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61740</xdr:rowOff>
    </xdr:from>
    <xdr:ext cx="405111" cy="259045"/>
    <xdr:sp macro="" textlink="">
      <xdr:nvSpPr>
        <xdr:cNvPr id="237" name="n_1aveValue【福祉施設】&#10;有形固定資産減価償却率"/>
        <xdr:cNvSpPr txBox="1"/>
      </xdr:nvSpPr>
      <xdr:spPr>
        <a:xfrm>
          <a:off x="3582044" y="1394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126746</xdr:rowOff>
    </xdr:from>
    <xdr:to>
      <xdr:col>15</xdr:col>
      <xdr:colOff>101600</xdr:colOff>
      <xdr:row>82</xdr:row>
      <xdr:rowOff>56896</xdr:rowOff>
    </xdr:to>
    <xdr:sp macro="" textlink="">
      <xdr:nvSpPr>
        <xdr:cNvPr id="238" name="フローチャート: 判断 237"/>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48023</xdr:rowOff>
    </xdr:from>
    <xdr:ext cx="405111" cy="259045"/>
    <xdr:sp macro="" textlink="">
      <xdr:nvSpPr>
        <xdr:cNvPr id="239" name="n_2aveValue【福祉施設】&#10;有形固定資産減価償却率"/>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23876</xdr:rowOff>
    </xdr:from>
    <xdr:to>
      <xdr:col>20</xdr:col>
      <xdr:colOff>38100</xdr:colOff>
      <xdr:row>78</xdr:row>
      <xdr:rowOff>125476</xdr:rowOff>
    </xdr:to>
    <xdr:sp macro="" textlink="">
      <xdr:nvSpPr>
        <xdr:cNvPr id="245" name="楕円 244"/>
        <xdr:cNvSpPr/>
      </xdr:nvSpPr>
      <xdr:spPr>
        <a:xfrm>
          <a:off x="3746500" y="133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37592</xdr:rowOff>
    </xdr:from>
    <xdr:to>
      <xdr:col>15</xdr:col>
      <xdr:colOff>101600</xdr:colOff>
      <xdr:row>78</xdr:row>
      <xdr:rowOff>139192</xdr:rowOff>
    </xdr:to>
    <xdr:sp macro="" textlink="">
      <xdr:nvSpPr>
        <xdr:cNvPr id="246" name="楕円 245"/>
        <xdr:cNvSpPr/>
      </xdr:nvSpPr>
      <xdr:spPr>
        <a:xfrm>
          <a:off x="2857500" y="134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74676</xdr:rowOff>
    </xdr:from>
    <xdr:to>
      <xdr:col>19</xdr:col>
      <xdr:colOff>177800</xdr:colOff>
      <xdr:row>78</xdr:row>
      <xdr:rowOff>88392</xdr:rowOff>
    </xdr:to>
    <xdr:cxnSp macro="">
      <xdr:nvCxnSpPr>
        <xdr:cNvPr id="247" name="直線コネクタ 246"/>
        <xdr:cNvCxnSpPr/>
      </xdr:nvCxnSpPr>
      <xdr:spPr>
        <a:xfrm flipV="1">
          <a:off x="2908300" y="13447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142003</xdr:rowOff>
    </xdr:from>
    <xdr:ext cx="405111" cy="259045"/>
    <xdr:sp macro="" textlink="">
      <xdr:nvSpPr>
        <xdr:cNvPr id="248" name="n_1mainValue【福祉施設】&#10;有形固定資産減価償却率"/>
        <xdr:cNvSpPr txBox="1"/>
      </xdr:nvSpPr>
      <xdr:spPr>
        <a:xfrm>
          <a:off x="35820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155719</xdr:rowOff>
    </xdr:from>
    <xdr:ext cx="405111" cy="259045"/>
    <xdr:sp macro="" textlink="">
      <xdr:nvSpPr>
        <xdr:cNvPr id="249" name="n_2mainValue【福祉施設】&#10;有形固定資産減価償却率"/>
        <xdr:cNvSpPr txBox="1"/>
      </xdr:nvSpPr>
      <xdr:spPr>
        <a:xfrm>
          <a:off x="2705744" y="1318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0" name="直線コネクタ 25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1" name="テキスト ボックス 26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2" name="直線コネクタ 26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3" name="テキスト ボックス 26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4" name="直線コネクタ 26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5" name="テキスト ボックス 26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6" name="直線コネクタ 26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7" name="テキスト ボックス 26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8" name="直線コネクタ 26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9" name="テキスト ボックス 26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0" name="直線コネクタ 26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1" name="テキスト ボックス 27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100149</xdr:rowOff>
    </xdr:from>
    <xdr:to>
      <xdr:col>54</xdr:col>
      <xdr:colOff>189865</xdr:colOff>
      <xdr:row>86</xdr:row>
      <xdr:rowOff>123008</xdr:rowOff>
    </xdr:to>
    <xdr:cxnSp macro="">
      <xdr:nvCxnSpPr>
        <xdr:cNvPr id="275" name="直線コネクタ 274"/>
        <xdr:cNvCxnSpPr/>
      </xdr:nvCxnSpPr>
      <xdr:spPr>
        <a:xfrm flipV="1">
          <a:off x="10476865" y="13473249"/>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126835</xdr:rowOff>
    </xdr:from>
    <xdr:ext cx="469744" cy="259045"/>
    <xdr:sp macro="" textlink="">
      <xdr:nvSpPr>
        <xdr:cNvPr id="276" name="【福祉施設】&#10;一人当たり面積最小値テキスト"/>
        <xdr:cNvSpPr txBox="1"/>
      </xdr:nvSpPr>
      <xdr:spPr>
        <a:xfrm>
          <a:off x="10515600"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123008</xdr:rowOff>
    </xdr:from>
    <xdr:to>
      <xdr:col>55</xdr:col>
      <xdr:colOff>88900</xdr:colOff>
      <xdr:row>86</xdr:row>
      <xdr:rowOff>123008</xdr:rowOff>
    </xdr:to>
    <xdr:cxnSp macro="">
      <xdr:nvCxnSpPr>
        <xdr:cNvPr id="277" name="直線コネクタ 276"/>
        <xdr:cNvCxnSpPr/>
      </xdr:nvCxnSpPr>
      <xdr:spPr>
        <a:xfrm>
          <a:off x="10388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46826</xdr:rowOff>
    </xdr:from>
    <xdr:ext cx="469744" cy="259045"/>
    <xdr:sp macro="" textlink="">
      <xdr:nvSpPr>
        <xdr:cNvPr id="278" name="【福祉施設】&#10;一人当たり面積最大値テキスト"/>
        <xdr:cNvSpPr txBox="1"/>
      </xdr:nvSpPr>
      <xdr:spPr>
        <a:xfrm>
          <a:off x="10515600" y="1324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100149</xdr:rowOff>
    </xdr:from>
    <xdr:to>
      <xdr:col>55</xdr:col>
      <xdr:colOff>88900</xdr:colOff>
      <xdr:row>78</xdr:row>
      <xdr:rowOff>100149</xdr:rowOff>
    </xdr:to>
    <xdr:cxnSp macro="">
      <xdr:nvCxnSpPr>
        <xdr:cNvPr id="279" name="直線コネクタ 278"/>
        <xdr:cNvCxnSpPr/>
      </xdr:nvCxnSpPr>
      <xdr:spPr>
        <a:xfrm>
          <a:off x="10388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122482</xdr:rowOff>
    </xdr:from>
    <xdr:ext cx="469744" cy="259045"/>
    <xdr:sp macro="" textlink="">
      <xdr:nvSpPr>
        <xdr:cNvPr id="280" name="【福祉施設】&#10;一人当たり面積平均値テキスト"/>
        <xdr:cNvSpPr txBox="1"/>
      </xdr:nvSpPr>
      <xdr:spPr>
        <a:xfrm>
          <a:off x="10515600" y="14524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281" name="フローチャート: 判断 280"/>
        <xdr:cNvSpPr/>
      </xdr:nvSpPr>
      <xdr:spPr>
        <a:xfrm>
          <a:off x="10426700" y="1454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39551</xdr:rowOff>
    </xdr:from>
    <xdr:to>
      <xdr:col>50</xdr:col>
      <xdr:colOff>165100</xdr:colOff>
      <xdr:row>84</xdr:row>
      <xdr:rowOff>141151</xdr:rowOff>
    </xdr:to>
    <xdr:sp macro="" textlink="">
      <xdr:nvSpPr>
        <xdr:cNvPr id="282" name="フローチャート: 判断 281"/>
        <xdr:cNvSpPr/>
      </xdr:nvSpPr>
      <xdr:spPr>
        <a:xfrm>
          <a:off x="95885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132278</xdr:rowOff>
    </xdr:from>
    <xdr:ext cx="469744" cy="259045"/>
    <xdr:sp macro="" textlink="">
      <xdr:nvSpPr>
        <xdr:cNvPr id="283" name="n_1aveValue【福祉施設】&#10;一人当たり面積"/>
        <xdr:cNvSpPr txBox="1"/>
      </xdr:nvSpPr>
      <xdr:spPr>
        <a:xfrm>
          <a:off x="9391727" y="1453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148952</xdr:rowOff>
    </xdr:from>
    <xdr:to>
      <xdr:col>46</xdr:col>
      <xdr:colOff>38100</xdr:colOff>
      <xdr:row>84</xdr:row>
      <xdr:rowOff>79102</xdr:rowOff>
    </xdr:to>
    <xdr:sp macro="" textlink="">
      <xdr:nvSpPr>
        <xdr:cNvPr id="284" name="フローチャート: 判断 283"/>
        <xdr:cNvSpPr/>
      </xdr:nvSpPr>
      <xdr:spPr>
        <a:xfrm>
          <a:off x="8699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70229</xdr:rowOff>
    </xdr:from>
    <xdr:ext cx="469744" cy="259045"/>
    <xdr:sp macro="" textlink="">
      <xdr:nvSpPr>
        <xdr:cNvPr id="285" name="n_2aveValue【福祉施設】&#10;一人当たり面積"/>
        <xdr:cNvSpPr txBox="1"/>
      </xdr:nvSpPr>
      <xdr:spPr>
        <a:xfrm>
          <a:off x="8515427" y="1447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60779</xdr:rowOff>
    </xdr:from>
    <xdr:to>
      <xdr:col>50</xdr:col>
      <xdr:colOff>165100</xdr:colOff>
      <xdr:row>83</xdr:row>
      <xdr:rowOff>162379</xdr:rowOff>
    </xdr:to>
    <xdr:sp macro="" textlink="">
      <xdr:nvSpPr>
        <xdr:cNvPr id="291" name="楕円 290"/>
        <xdr:cNvSpPr/>
      </xdr:nvSpPr>
      <xdr:spPr>
        <a:xfrm>
          <a:off x="9588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70576</xdr:rowOff>
    </xdr:from>
    <xdr:to>
      <xdr:col>46</xdr:col>
      <xdr:colOff>38100</xdr:colOff>
      <xdr:row>84</xdr:row>
      <xdr:rowOff>726</xdr:rowOff>
    </xdr:to>
    <xdr:sp macro="" textlink="">
      <xdr:nvSpPr>
        <xdr:cNvPr id="292" name="楕円 291"/>
        <xdr:cNvSpPr/>
      </xdr:nvSpPr>
      <xdr:spPr>
        <a:xfrm>
          <a:off x="8699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111579</xdr:rowOff>
    </xdr:from>
    <xdr:to>
      <xdr:col>50</xdr:col>
      <xdr:colOff>114300</xdr:colOff>
      <xdr:row>83</xdr:row>
      <xdr:rowOff>121376</xdr:rowOff>
    </xdr:to>
    <xdr:cxnSp macro="">
      <xdr:nvCxnSpPr>
        <xdr:cNvPr id="293" name="直線コネクタ 292"/>
        <xdr:cNvCxnSpPr/>
      </xdr:nvCxnSpPr>
      <xdr:spPr>
        <a:xfrm flipV="1">
          <a:off x="8750300" y="1434192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7456</xdr:rowOff>
    </xdr:from>
    <xdr:ext cx="469744" cy="259045"/>
    <xdr:sp macro="" textlink="">
      <xdr:nvSpPr>
        <xdr:cNvPr id="294" name="n_1mainValue【福祉施設】&#10;一人当たり面積"/>
        <xdr:cNvSpPr txBox="1"/>
      </xdr:nvSpPr>
      <xdr:spPr>
        <a:xfrm>
          <a:off x="9391727"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17253</xdr:rowOff>
    </xdr:from>
    <xdr:ext cx="469744" cy="259045"/>
    <xdr:sp macro="" textlink="">
      <xdr:nvSpPr>
        <xdr:cNvPr id="295" name="n_2mainValue【福祉施設】&#10;一人当たり面積"/>
        <xdr:cNvSpPr txBox="1"/>
      </xdr:nvSpPr>
      <xdr:spPr>
        <a:xfrm>
          <a:off x="8515427" y="140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46808</xdr:rowOff>
    </xdr:to>
    <xdr:cxnSp macro="">
      <xdr:nvCxnSpPr>
        <xdr:cNvPr id="321" name="直線コネクタ 320"/>
        <xdr:cNvCxnSpPr/>
      </xdr:nvCxnSpPr>
      <xdr:spPr>
        <a:xfrm flipV="1">
          <a:off x="4634865"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50635</xdr:rowOff>
    </xdr:from>
    <xdr:ext cx="340478" cy="259045"/>
    <xdr:sp macro="" textlink="">
      <xdr:nvSpPr>
        <xdr:cNvPr id="322" name="【市民会館】&#10;有形固定資産減価償却率最小値テキスト"/>
        <xdr:cNvSpPr txBox="1"/>
      </xdr:nvSpPr>
      <xdr:spPr>
        <a:xfrm>
          <a:off x="4673600" y="1856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46808</xdr:rowOff>
    </xdr:from>
    <xdr:to>
      <xdr:col>24</xdr:col>
      <xdr:colOff>152400</xdr:colOff>
      <xdr:row>108</xdr:row>
      <xdr:rowOff>46808</xdr:rowOff>
    </xdr:to>
    <xdr:cxnSp macro="">
      <xdr:nvCxnSpPr>
        <xdr:cNvPr id="323" name="直線コネクタ 322"/>
        <xdr:cNvCxnSpPr/>
      </xdr:nvCxnSpPr>
      <xdr:spPr>
        <a:xfrm>
          <a:off x="4546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5" name="直線コネクタ 32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26" name="【市民会館】&#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27" name="フローチャート: 判断 326"/>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134801</xdr:rowOff>
    </xdr:from>
    <xdr:to>
      <xdr:col>20</xdr:col>
      <xdr:colOff>38100</xdr:colOff>
      <xdr:row>104</xdr:row>
      <xdr:rowOff>64951</xdr:rowOff>
    </xdr:to>
    <xdr:sp macro="" textlink="">
      <xdr:nvSpPr>
        <xdr:cNvPr id="328" name="フローチャート: 判断 327"/>
        <xdr:cNvSpPr/>
      </xdr:nvSpPr>
      <xdr:spPr>
        <a:xfrm>
          <a:off x="3746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56078</xdr:rowOff>
    </xdr:from>
    <xdr:ext cx="405111" cy="259045"/>
    <xdr:sp macro="" textlink="">
      <xdr:nvSpPr>
        <xdr:cNvPr id="329" name="n_1aveValue【市民会館】&#10;有形固定資産減価償却率"/>
        <xdr:cNvSpPr txBox="1"/>
      </xdr:nvSpPr>
      <xdr:spPr>
        <a:xfrm>
          <a:off x="35820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49893</xdr:rowOff>
    </xdr:from>
    <xdr:to>
      <xdr:col>15</xdr:col>
      <xdr:colOff>101600</xdr:colOff>
      <xdr:row>104</xdr:row>
      <xdr:rowOff>151493</xdr:rowOff>
    </xdr:to>
    <xdr:sp macro="" textlink="">
      <xdr:nvSpPr>
        <xdr:cNvPr id="330" name="フローチャート: 判断 329"/>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142620</xdr:rowOff>
    </xdr:from>
    <xdr:ext cx="405111" cy="259045"/>
    <xdr:sp macro="" textlink="">
      <xdr:nvSpPr>
        <xdr:cNvPr id="331" name="n_2aveValue【市民会館】&#10;有形固定資産減価償却率"/>
        <xdr:cNvSpPr txBox="1"/>
      </xdr:nvSpPr>
      <xdr:spPr>
        <a:xfrm>
          <a:off x="2705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66221</xdr:rowOff>
    </xdr:from>
    <xdr:to>
      <xdr:col>20</xdr:col>
      <xdr:colOff>38100</xdr:colOff>
      <xdr:row>99</xdr:row>
      <xdr:rowOff>167821</xdr:rowOff>
    </xdr:to>
    <xdr:sp macro="" textlink="">
      <xdr:nvSpPr>
        <xdr:cNvPr id="337" name="楕円 336"/>
        <xdr:cNvSpPr/>
      </xdr:nvSpPr>
      <xdr:spPr>
        <a:xfrm>
          <a:off x="3746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66221</xdr:rowOff>
    </xdr:from>
    <xdr:to>
      <xdr:col>15</xdr:col>
      <xdr:colOff>101600</xdr:colOff>
      <xdr:row>99</xdr:row>
      <xdr:rowOff>167821</xdr:rowOff>
    </xdr:to>
    <xdr:sp macro="" textlink="">
      <xdr:nvSpPr>
        <xdr:cNvPr id="338" name="楕円 337"/>
        <xdr:cNvSpPr/>
      </xdr:nvSpPr>
      <xdr:spPr>
        <a:xfrm>
          <a:off x="2857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99</xdr:row>
      <xdr:rowOff>117021</xdr:rowOff>
    </xdr:to>
    <xdr:cxnSp macro="">
      <xdr:nvCxnSpPr>
        <xdr:cNvPr id="339" name="直線コネクタ 338"/>
        <xdr:cNvCxnSpPr/>
      </xdr:nvCxnSpPr>
      <xdr:spPr>
        <a:xfrm>
          <a:off x="2908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98</xdr:row>
      <xdr:rowOff>12898</xdr:rowOff>
    </xdr:from>
    <xdr:ext cx="469744" cy="259045"/>
    <xdr:sp macro="" textlink="">
      <xdr:nvSpPr>
        <xdr:cNvPr id="340" name="n_1mainValue【市民会館】&#10;有形固定資産減価償却率"/>
        <xdr:cNvSpPr txBox="1"/>
      </xdr:nvSpPr>
      <xdr:spPr>
        <a:xfrm>
          <a:off x="3549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12898</xdr:rowOff>
    </xdr:from>
    <xdr:ext cx="469744" cy="259045"/>
    <xdr:sp macro="" textlink="">
      <xdr:nvSpPr>
        <xdr:cNvPr id="341" name="n_2mainValue【市民会館】&#10;有形固定資産減価償却率"/>
        <xdr:cNvSpPr txBox="1"/>
      </xdr:nvSpPr>
      <xdr:spPr>
        <a:xfrm>
          <a:off x="2673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38100</xdr:rowOff>
    </xdr:from>
    <xdr:to>
      <xdr:col>54</xdr:col>
      <xdr:colOff>189865</xdr:colOff>
      <xdr:row>108</xdr:row>
      <xdr:rowOff>22861</xdr:rowOff>
    </xdr:to>
    <xdr:cxnSp macro="">
      <xdr:nvCxnSpPr>
        <xdr:cNvPr id="365" name="直線コネクタ 364"/>
        <xdr:cNvCxnSpPr/>
      </xdr:nvCxnSpPr>
      <xdr:spPr>
        <a:xfrm flipV="1">
          <a:off x="10476865" y="17354550"/>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366"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367" name="直線コネクタ 366"/>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156227</xdr:rowOff>
    </xdr:from>
    <xdr:ext cx="469744" cy="259045"/>
    <xdr:sp macro="" textlink="">
      <xdr:nvSpPr>
        <xdr:cNvPr id="368" name="【市民会館】&#10;一人当たり面積最大値テキスト"/>
        <xdr:cNvSpPr txBox="1"/>
      </xdr:nvSpPr>
      <xdr:spPr>
        <a:xfrm>
          <a:off x="105156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38100</xdr:rowOff>
    </xdr:from>
    <xdr:to>
      <xdr:col>55</xdr:col>
      <xdr:colOff>88900</xdr:colOff>
      <xdr:row>101</xdr:row>
      <xdr:rowOff>38100</xdr:rowOff>
    </xdr:to>
    <xdr:cxnSp macro="">
      <xdr:nvCxnSpPr>
        <xdr:cNvPr id="369" name="直線コネクタ 368"/>
        <xdr:cNvCxnSpPr/>
      </xdr:nvCxnSpPr>
      <xdr:spPr>
        <a:xfrm>
          <a:off x="10388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160038</xdr:rowOff>
    </xdr:from>
    <xdr:ext cx="469744" cy="259045"/>
    <xdr:sp macro="" textlink="">
      <xdr:nvSpPr>
        <xdr:cNvPr id="370" name="【市民会館】&#10;一人当たり面積平均値テキスト"/>
        <xdr:cNvSpPr txBox="1"/>
      </xdr:nvSpPr>
      <xdr:spPr>
        <a:xfrm>
          <a:off x="105156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371" name="フローチャート: 判断 370"/>
        <xdr:cNvSpPr/>
      </xdr:nvSpPr>
      <xdr:spPr>
        <a:xfrm>
          <a:off x="10426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55880</xdr:rowOff>
    </xdr:from>
    <xdr:to>
      <xdr:col>50</xdr:col>
      <xdr:colOff>165100</xdr:colOff>
      <xdr:row>105</xdr:row>
      <xdr:rowOff>157480</xdr:rowOff>
    </xdr:to>
    <xdr:sp macro="" textlink="">
      <xdr:nvSpPr>
        <xdr:cNvPr id="372" name="フローチャート: 判断 371"/>
        <xdr:cNvSpPr/>
      </xdr:nvSpPr>
      <xdr:spPr>
        <a:xfrm>
          <a:off x="9588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2557</xdr:rowOff>
    </xdr:from>
    <xdr:ext cx="469744" cy="259045"/>
    <xdr:sp macro="" textlink="">
      <xdr:nvSpPr>
        <xdr:cNvPr id="373" name="n_1aveValue【市民会館】&#10;一人当たり面積"/>
        <xdr:cNvSpPr txBox="1"/>
      </xdr:nvSpPr>
      <xdr:spPr>
        <a:xfrm>
          <a:off x="93917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74930</xdr:rowOff>
    </xdr:from>
    <xdr:to>
      <xdr:col>46</xdr:col>
      <xdr:colOff>38100</xdr:colOff>
      <xdr:row>105</xdr:row>
      <xdr:rowOff>5080</xdr:rowOff>
    </xdr:to>
    <xdr:sp macro="" textlink="">
      <xdr:nvSpPr>
        <xdr:cNvPr id="374" name="フローチャート: 判断 373"/>
        <xdr:cNvSpPr/>
      </xdr:nvSpPr>
      <xdr:spPr>
        <a:xfrm>
          <a:off x="8699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21607</xdr:rowOff>
    </xdr:from>
    <xdr:ext cx="469744" cy="259045"/>
    <xdr:sp macro="" textlink="">
      <xdr:nvSpPr>
        <xdr:cNvPr id="375" name="n_2aveValue【市民会館】&#10;一人当たり面積"/>
        <xdr:cNvSpPr txBox="1"/>
      </xdr:nvSpPr>
      <xdr:spPr>
        <a:xfrm>
          <a:off x="8515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109220</xdr:rowOff>
    </xdr:from>
    <xdr:to>
      <xdr:col>50</xdr:col>
      <xdr:colOff>165100</xdr:colOff>
      <xdr:row>107</xdr:row>
      <xdr:rowOff>39370</xdr:rowOff>
    </xdr:to>
    <xdr:sp macro="" textlink="">
      <xdr:nvSpPr>
        <xdr:cNvPr id="381" name="楕円 380"/>
        <xdr:cNvSpPr/>
      </xdr:nvSpPr>
      <xdr:spPr>
        <a:xfrm>
          <a:off x="9588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113030</xdr:rowOff>
    </xdr:from>
    <xdr:to>
      <xdr:col>46</xdr:col>
      <xdr:colOff>38100</xdr:colOff>
      <xdr:row>107</xdr:row>
      <xdr:rowOff>43180</xdr:rowOff>
    </xdr:to>
    <xdr:sp macro="" textlink="">
      <xdr:nvSpPr>
        <xdr:cNvPr id="382" name="楕円 381"/>
        <xdr:cNvSpPr/>
      </xdr:nvSpPr>
      <xdr:spPr>
        <a:xfrm>
          <a:off x="8699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160020</xdr:rowOff>
    </xdr:from>
    <xdr:to>
      <xdr:col>50</xdr:col>
      <xdr:colOff>114300</xdr:colOff>
      <xdr:row>106</xdr:row>
      <xdr:rowOff>163830</xdr:rowOff>
    </xdr:to>
    <xdr:cxnSp macro="">
      <xdr:nvCxnSpPr>
        <xdr:cNvPr id="383" name="直線コネクタ 382"/>
        <xdr:cNvCxnSpPr/>
      </xdr:nvCxnSpPr>
      <xdr:spPr>
        <a:xfrm flipV="1">
          <a:off x="8750300" y="18333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30497</xdr:rowOff>
    </xdr:from>
    <xdr:ext cx="469744" cy="259045"/>
    <xdr:sp macro="" textlink="">
      <xdr:nvSpPr>
        <xdr:cNvPr id="384" name="n_1mainValue【市民会館】&#10;一人当たり面積"/>
        <xdr:cNvSpPr txBox="1"/>
      </xdr:nvSpPr>
      <xdr:spPr>
        <a:xfrm>
          <a:off x="9391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34307</xdr:rowOff>
    </xdr:from>
    <xdr:ext cx="469744" cy="259045"/>
    <xdr:sp macro="" textlink="">
      <xdr:nvSpPr>
        <xdr:cNvPr id="385" name="n_2mainValue【市民会館】&#10;一人当たり面積"/>
        <xdr:cNvSpPr txBox="1"/>
      </xdr:nvSpPr>
      <xdr:spPr>
        <a:xfrm>
          <a:off x="8515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7" name="正方形/長方形 41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8" name="正方形/長方形 4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9" name="正方形/長方形 4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0" name="正方形/長方形 4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1" name="正方形/長方形 4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2" name="正方形/長方形 4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3" name="正方形/長方形 4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4" name="正方形/長方形 4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正方形/長方形 4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6" name="テキスト ボックス 4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7" name="直線コネクタ 4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28" name="テキスト ボックス 42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9" name="直線コネクタ 4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0" name="テキスト ボックス 42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1" name="直線コネクタ 4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2" name="テキスト ボックス 4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3" name="直線コネクタ 4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4" name="テキスト ボックス 4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5" name="直線コネクタ 4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6" name="テキスト ボックス 4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7" name="直線コネクタ 4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38" name="テキスト ボックス 43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9" name="直線コネクタ 4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0" name="テキスト ボックス 4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38100</xdr:rowOff>
    </xdr:from>
    <xdr:to>
      <xdr:col>85</xdr:col>
      <xdr:colOff>126364</xdr:colOff>
      <xdr:row>86</xdr:row>
      <xdr:rowOff>7620</xdr:rowOff>
    </xdr:to>
    <xdr:cxnSp macro="">
      <xdr:nvCxnSpPr>
        <xdr:cNvPr id="442" name="直線コネクタ 441"/>
        <xdr:cNvCxnSpPr/>
      </xdr:nvCxnSpPr>
      <xdr:spPr>
        <a:xfrm flipV="1">
          <a:off x="16318864" y="1375410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11447</xdr:rowOff>
    </xdr:from>
    <xdr:ext cx="405111" cy="259045"/>
    <xdr:sp macro="" textlink="">
      <xdr:nvSpPr>
        <xdr:cNvPr id="443" name="【消防施設】&#10;有形固定資産減価償却率最小値テキスト"/>
        <xdr:cNvSpPr txBox="1"/>
      </xdr:nvSpPr>
      <xdr:spPr>
        <a:xfrm>
          <a:off x="16357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7620</xdr:rowOff>
    </xdr:from>
    <xdr:to>
      <xdr:col>86</xdr:col>
      <xdr:colOff>25400</xdr:colOff>
      <xdr:row>86</xdr:row>
      <xdr:rowOff>7620</xdr:rowOff>
    </xdr:to>
    <xdr:cxnSp macro="">
      <xdr:nvCxnSpPr>
        <xdr:cNvPr id="444" name="直線コネクタ 443"/>
        <xdr:cNvCxnSpPr/>
      </xdr:nvCxnSpPr>
      <xdr:spPr>
        <a:xfrm>
          <a:off x="16230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156227</xdr:rowOff>
    </xdr:from>
    <xdr:ext cx="405111" cy="259045"/>
    <xdr:sp macro="" textlink="">
      <xdr:nvSpPr>
        <xdr:cNvPr id="445" name="【消防施設】&#10;有形固定資産減価償却率最大値テキスト"/>
        <xdr:cNvSpPr txBox="1"/>
      </xdr:nvSpPr>
      <xdr:spPr>
        <a:xfrm>
          <a:off x="16357600" y="1352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38100</xdr:rowOff>
    </xdr:from>
    <xdr:to>
      <xdr:col>86</xdr:col>
      <xdr:colOff>25400</xdr:colOff>
      <xdr:row>80</xdr:row>
      <xdr:rowOff>38100</xdr:rowOff>
    </xdr:to>
    <xdr:cxnSp macro="">
      <xdr:nvCxnSpPr>
        <xdr:cNvPr id="446" name="直線コネクタ 445"/>
        <xdr:cNvCxnSpPr/>
      </xdr:nvCxnSpPr>
      <xdr:spPr>
        <a:xfrm>
          <a:off x="16230600" y="1375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97172</xdr:rowOff>
    </xdr:from>
    <xdr:ext cx="405111" cy="259045"/>
    <xdr:sp macro="" textlink="">
      <xdr:nvSpPr>
        <xdr:cNvPr id="447" name="【消防施設】&#10;有形固定資産減価償却率平均値テキスト"/>
        <xdr:cNvSpPr txBox="1"/>
      </xdr:nvSpPr>
      <xdr:spPr>
        <a:xfrm>
          <a:off x="16357600" y="1415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118745</xdr:rowOff>
    </xdr:from>
    <xdr:to>
      <xdr:col>85</xdr:col>
      <xdr:colOff>177800</xdr:colOff>
      <xdr:row>83</xdr:row>
      <xdr:rowOff>48895</xdr:rowOff>
    </xdr:to>
    <xdr:sp macro="" textlink="">
      <xdr:nvSpPr>
        <xdr:cNvPr id="448" name="フローチャート: 判断 447"/>
        <xdr:cNvSpPr/>
      </xdr:nvSpPr>
      <xdr:spPr>
        <a:xfrm>
          <a:off x="162687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71120</xdr:rowOff>
    </xdr:from>
    <xdr:to>
      <xdr:col>81</xdr:col>
      <xdr:colOff>101600</xdr:colOff>
      <xdr:row>83</xdr:row>
      <xdr:rowOff>1270</xdr:rowOff>
    </xdr:to>
    <xdr:sp macro="" textlink="">
      <xdr:nvSpPr>
        <xdr:cNvPr id="449" name="フローチャート: 判断 448"/>
        <xdr:cNvSpPr/>
      </xdr:nvSpPr>
      <xdr:spPr>
        <a:xfrm>
          <a:off x="15430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163847</xdr:rowOff>
    </xdr:from>
    <xdr:ext cx="405111" cy="259045"/>
    <xdr:sp macro="" textlink="">
      <xdr:nvSpPr>
        <xdr:cNvPr id="450" name="n_1aveValue【消防施設】&#10;有形固定資産減価償却率"/>
        <xdr:cNvSpPr txBox="1"/>
      </xdr:nvSpPr>
      <xdr:spPr>
        <a:xfrm>
          <a:off x="152660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126364</xdr:rowOff>
    </xdr:from>
    <xdr:to>
      <xdr:col>76</xdr:col>
      <xdr:colOff>165100</xdr:colOff>
      <xdr:row>83</xdr:row>
      <xdr:rowOff>56514</xdr:rowOff>
    </xdr:to>
    <xdr:sp macro="" textlink="">
      <xdr:nvSpPr>
        <xdr:cNvPr id="451" name="フローチャート: 判断 450"/>
        <xdr:cNvSpPr/>
      </xdr:nvSpPr>
      <xdr:spPr>
        <a:xfrm>
          <a:off x="14541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47641</xdr:rowOff>
    </xdr:from>
    <xdr:ext cx="405111" cy="259045"/>
    <xdr:sp macro="" textlink="">
      <xdr:nvSpPr>
        <xdr:cNvPr id="452" name="n_2aveValue【消防施設】&#10;有形固定資産減価償却率"/>
        <xdr:cNvSpPr txBox="1"/>
      </xdr:nvSpPr>
      <xdr:spPr>
        <a:xfrm>
          <a:off x="14389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3" name="テキスト ボックス 4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4" name="テキスト ボックス 4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5" name="テキスト ボックス 4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6" name="テキスト ボックス 4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7" name="テキスト ボックス 4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114936</xdr:rowOff>
    </xdr:from>
    <xdr:to>
      <xdr:col>81</xdr:col>
      <xdr:colOff>101600</xdr:colOff>
      <xdr:row>78</xdr:row>
      <xdr:rowOff>45086</xdr:rowOff>
    </xdr:to>
    <xdr:sp macro="" textlink="">
      <xdr:nvSpPr>
        <xdr:cNvPr id="458" name="楕円 457"/>
        <xdr:cNvSpPr/>
      </xdr:nvSpPr>
      <xdr:spPr>
        <a:xfrm>
          <a:off x="15430500" y="133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132080</xdr:rowOff>
    </xdr:from>
    <xdr:to>
      <xdr:col>76</xdr:col>
      <xdr:colOff>165100</xdr:colOff>
      <xdr:row>78</xdr:row>
      <xdr:rowOff>62230</xdr:rowOff>
    </xdr:to>
    <xdr:sp macro="" textlink="">
      <xdr:nvSpPr>
        <xdr:cNvPr id="459" name="楕円 458"/>
        <xdr:cNvSpPr/>
      </xdr:nvSpPr>
      <xdr:spPr>
        <a:xfrm>
          <a:off x="14541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165736</xdr:rowOff>
    </xdr:from>
    <xdr:to>
      <xdr:col>81</xdr:col>
      <xdr:colOff>50800</xdr:colOff>
      <xdr:row>78</xdr:row>
      <xdr:rowOff>11430</xdr:rowOff>
    </xdr:to>
    <xdr:cxnSp macro="">
      <xdr:nvCxnSpPr>
        <xdr:cNvPr id="460" name="直線コネクタ 459"/>
        <xdr:cNvCxnSpPr/>
      </xdr:nvCxnSpPr>
      <xdr:spPr>
        <a:xfrm flipV="1">
          <a:off x="14592300" y="133673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61613</xdr:rowOff>
    </xdr:from>
    <xdr:ext cx="405111" cy="259045"/>
    <xdr:sp macro="" textlink="">
      <xdr:nvSpPr>
        <xdr:cNvPr id="461" name="n_1mainValue【消防施設】&#10;有形固定資産減価償却率"/>
        <xdr:cNvSpPr txBox="1"/>
      </xdr:nvSpPr>
      <xdr:spPr>
        <a:xfrm>
          <a:off x="15266044" y="1309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78757</xdr:rowOff>
    </xdr:from>
    <xdr:ext cx="405111" cy="259045"/>
    <xdr:sp macro="" textlink="">
      <xdr:nvSpPr>
        <xdr:cNvPr id="462" name="n_2mainValue【消防施設】&#10;有形固定資産減価償却率"/>
        <xdr:cNvSpPr txBox="1"/>
      </xdr:nvSpPr>
      <xdr:spPr>
        <a:xfrm>
          <a:off x="143897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3" name="正方形/長方形 4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4" name="正方形/長方形 4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5" name="正方形/長方形 4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6" name="正方形/長方形 4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7" name="正方形/長方形 4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8" name="正方形/長方形 4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9" name="正方形/長方形 4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0" name="正方形/長方形 4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1" name="テキスト ボックス 4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2" name="直線コネクタ 4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3" name="直線コネクタ 4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4" name="テキスト ボックス 4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5" name="直線コネクタ 4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6" name="テキスト ボックス 4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7" name="直線コネクタ 4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8" name="テキスト ボックス 4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9" name="直線コネクタ 4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0" name="テキスト ボックス 4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1" name="直線コネクタ 4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2" name="テキスト ボックス 4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3" name="直線コネクタ 4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4" name="テキスト ボックス 4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486" name="直線コネクタ 485"/>
        <xdr:cNvCxnSpPr/>
      </xdr:nvCxnSpPr>
      <xdr:spPr>
        <a:xfrm flipV="1">
          <a:off x="22160864" y="1351788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487" name="【消防施設】&#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488" name="直線コネクタ 487"/>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489"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490" name="直線コネクタ 489"/>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491"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492" name="フローチャート: 判断 491"/>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493" name="フローチャート: 判断 492"/>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10177</xdr:rowOff>
    </xdr:from>
    <xdr:ext cx="469744" cy="259045"/>
    <xdr:sp macro="" textlink="">
      <xdr:nvSpPr>
        <xdr:cNvPr id="494" name="n_1aveValue【消防施設】&#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33020</xdr:rowOff>
    </xdr:from>
    <xdr:to>
      <xdr:col>107</xdr:col>
      <xdr:colOff>101600</xdr:colOff>
      <xdr:row>83</xdr:row>
      <xdr:rowOff>134620</xdr:rowOff>
    </xdr:to>
    <xdr:sp macro="" textlink="">
      <xdr:nvSpPr>
        <xdr:cNvPr id="495" name="フローチャート: 判断 494"/>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151147</xdr:rowOff>
    </xdr:from>
    <xdr:ext cx="469744" cy="259045"/>
    <xdr:sp macro="" textlink="">
      <xdr:nvSpPr>
        <xdr:cNvPr id="496" name="n_2aveValue【消防施設】&#10;一人当たり面積"/>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7" name="テキスト ボックス 4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8" name="テキスト ボックス 4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9" name="テキスト ボックス 4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0" name="テキスト ボックス 4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1" name="テキスト ボックス 5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502" name="楕円 501"/>
        <xdr:cNvSpPr/>
      </xdr:nvSpPr>
      <xdr:spPr>
        <a:xfrm>
          <a:off x="2127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143511</xdr:rowOff>
    </xdr:from>
    <xdr:to>
      <xdr:col>107</xdr:col>
      <xdr:colOff>101600</xdr:colOff>
      <xdr:row>86</xdr:row>
      <xdr:rowOff>73661</xdr:rowOff>
    </xdr:to>
    <xdr:sp macro="" textlink="">
      <xdr:nvSpPr>
        <xdr:cNvPr id="503" name="楕円 502"/>
        <xdr:cNvSpPr/>
      </xdr:nvSpPr>
      <xdr:spPr>
        <a:xfrm>
          <a:off x="20383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22861</xdr:rowOff>
    </xdr:from>
    <xdr:to>
      <xdr:col>111</xdr:col>
      <xdr:colOff>177800</xdr:colOff>
      <xdr:row>86</xdr:row>
      <xdr:rowOff>22861</xdr:rowOff>
    </xdr:to>
    <xdr:cxnSp macro="">
      <xdr:nvCxnSpPr>
        <xdr:cNvPr id="504" name="直線コネクタ 503"/>
        <xdr:cNvCxnSpPr/>
      </xdr:nvCxnSpPr>
      <xdr:spPr>
        <a:xfrm>
          <a:off x="20434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64788</xdr:rowOff>
    </xdr:from>
    <xdr:ext cx="469744" cy="259045"/>
    <xdr:sp macro="" textlink="">
      <xdr:nvSpPr>
        <xdr:cNvPr id="505" name="n_1mainValue【消防施設】&#10;一人当たり面積"/>
        <xdr:cNvSpPr txBox="1"/>
      </xdr:nvSpPr>
      <xdr:spPr>
        <a:xfrm>
          <a:off x="21075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64788</xdr:rowOff>
    </xdr:from>
    <xdr:ext cx="469744" cy="259045"/>
    <xdr:sp macro="" textlink="">
      <xdr:nvSpPr>
        <xdr:cNvPr id="506" name="n_2mainValue【消防施設】&#10;一人当たり面積"/>
        <xdr:cNvSpPr txBox="1"/>
      </xdr:nvSpPr>
      <xdr:spPr>
        <a:xfrm>
          <a:off x="20199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7" name="正方形/長方形 5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8" name="正方形/長方形 5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9" name="正方形/長方形 5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0" name="正方形/長方形 5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1" name="正方形/長方形 5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2" name="正方形/長方形 5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3" name="正方形/長方形 5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4" name="正方形/長方形 5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5" name="テキスト ボックス 5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6" name="直線コネクタ 5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7" name="テキスト ボックス 51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8" name="直線コネクタ 51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19" name="テキスト ボックス 51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0" name="直線コネクタ 51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1" name="テキスト ボックス 52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2" name="直線コネクタ 52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3" name="テキスト ボックス 52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4" name="直線コネクタ 52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25" name="テキスト ボックス 52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6" name="直線コネクタ 5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7" name="テキスト ボックス 5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46482</xdr:rowOff>
    </xdr:from>
    <xdr:to>
      <xdr:col>85</xdr:col>
      <xdr:colOff>126364</xdr:colOff>
      <xdr:row>108</xdr:row>
      <xdr:rowOff>156211</xdr:rowOff>
    </xdr:to>
    <xdr:cxnSp macro="">
      <xdr:nvCxnSpPr>
        <xdr:cNvPr id="529" name="直線コネクタ 528"/>
        <xdr:cNvCxnSpPr/>
      </xdr:nvCxnSpPr>
      <xdr:spPr>
        <a:xfrm flipV="1">
          <a:off x="16318864" y="17362932"/>
          <a:ext cx="0" cy="1309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530"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531" name="直線コネクタ 530"/>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164609</xdr:rowOff>
    </xdr:from>
    <xdr:ext cx="405111" cy="259045"/>
    <xdr:sp macro="" textlink="">
      <xdr:nvSpPr>
        <xdr:cNvPr id="532" name="【庁舎】&#10;有形固定資産減価償却率最大値テキスト"/>
        <xdr:cNvSpPr txBox="1"/>
      </xdr:nvSpPr>
      <xdr:spPr>
        <a:xfrm>
          <a:off x="16357600" y="1713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46482</xdr:rowOff>
    </xdr:from>
    <xdr:to>
      <xdr:col>86</xdr:col>
      <xdr:colOff>25400</xdr:colOff>
      <xdr:row>101</xdr:row>
      <xdr:rowOff>46482</xdr:rowOff>
    </xdr:to>
    <xdr:cxnSp macro="">
      <xdr:nvCxnSpPr>
        <xdr:cNvPr id="533" name="直線コネクタ 532"/>
        <xdr:cNvCxnSpPr/>
      </xdr:nvCxnSpPr>
      <xdr:spPr>
        <a:xfrm>
          <a:off x="16230600" y="1736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140988</xdr:rowOff>
    </xdr:from>
    <xdr:ext cx="405111" cy="259045"/>
    <xdr:sp macro="" textlink="">
      <xdr:nvSpPr>
        <xdr:cNvPr id="534" name="【庁舎】&#10;有形固定資産減価償却率平均値テキスト"/>
        <xdr:cNvSpPr txBox="1"/>
      </xdr:nvSpPr>
      <xdr:spPr>
        <a:xfrm>
          <a:off x="16357600" y="1797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535" name="フローチャート: 判断 534"/>
        <xdr:cNvSpPr/>
      </xdr:nvSpPr>
      <xdr:spPr>
        <a:xfrm>
          <a:off x="16268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100837</xdr:rowOff>
    </xdr:from>
    <xdr:to>
      <xdr:col>81</xdr:col>
      <xdr:colOff>101600</xdr:colOff>
      <xdr:row>105</xdr:row>
      <xdr:rowOff>30987</xdr:rowOff>
    </xdr:to>
    <xdr:sp macro="" textlink="">
      <xdr:nvSpPr>
        <xdr:cNvPr id="536" name="フローチャート: 判断 535"/>
        <xdr:cNvSpPr/>
      </xdr:nvSpPr>
      <xdr:spPr>
        <a:xfrm>
          <a:off x="15430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22114</xdr:rowOff>
    </xdr:from>
    <xdr:ext cx="405111" cy="259045"/>
    <xdr:sp macro="" textlink="">
      <xdr:nvSpPr>
        <xdr:cNvPr id="537" name="n_1aveValue【庁舎】&#10;有形固定資産減価償却率"/>
        <xdr:cNvSpPr txBox="1"/>
      </xdr:nvSpPr>
      <xdr:spPr>
        <a:xfrm>
          <a:off x="15266044" y="1802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11685</xdr:rowOff>
    </xdr:from>
    <xdr:to>
      <xdr:col>76</xdr:col>
      <xdr:colOff>165100</xdr:colOff>
      <xdr:row>104</xdr:row>
      <xdr:rowOff>113285</xdr:rowOff>
    </xdr:to>
    <xdr:sp macro="" textlink="">
      <xdr:nvSpPr>
        <xdr:cNvPr id="538" name="フローチャート: 判断 537"/>
        <xdr:cNvSpPr/>
      </xdr:nvSpPr>
      <xdr:spPr>
        <a:xfrm>
          <a:off x="14541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104412</xdr:rowOff>
    </xdr:from>
    <xdr:ext cx="405111" cy="259045"/>
    <xdr:sp macro="" textlink="">
      <xdr:nvSpPr>
        <xdr:cNvPr id="539" name="n_2aveValue【庁舎】&#10;有形固定資産減価償却率"/>
        <xdr:cNvSpPr txBox="1"/>
      </xdr:nvSpPr>
      <xdr:spPr>
        <a:xfrm>
          <a:off x="14389744"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0" name="テキスト ボックス 5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109982</xdr:rowOff>
    </xdr:from>
    <xdr:to>
      <xdr:col>81</xdr:col>
      <xdr:colOff>101600</xdr:colOff>
      <xdr:row>104</xdr:row>
      <xdr:rowOff>40132</xdr:rowOff>
    </xdr:to>
    <xdr:sp macro="" textlink="">
      <xdr:nvSpPr>
        <xdr:cNvPr id="545" name="楕円 544"/>
        <xdr:cNvSpPr/>
      </xdr:nvSpPr>
      <xdr:spPr>
        <a:xfrm>
          <a:off x="15430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155702</xdr:rowOff>
    </xdr:from>
    <xdr:to>
      <xdr:col>76</xdr:col>
      <xdr:colOff>165100</xdr:colOff>
      <xdr:row>104</xdr:row>
      <xdr:rowOff>85852</xdr:rowOff>
    </xdr:to>
    <xdr:sp macro="" textlink="">
      <xdr:nvSpPr>
        <xdr:cNvPr id="546" name="楕円 545"/>
        <xdr:cNvSpPr/>
      </xdr:nvSpPr>
      <xdr:spPr>
        <a:xfrm>
          <a:off x="14541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160782</xdr:rowOff>
    </xdr:from>
    <xdr:to>
      <xdr:col>81</xdr:col>
      <xdr:colOff>50800</xdr:colOff>
      <xdr:row>104</xdr:row>
      <xdr:rowOff>35052</xdr:rowOff>
    </xdr:to>
    <xdr:cxnSp macro="">
      <xdr:nvCxnSpPr>
        <xdr:cNvPr id="547" name="直線コネクタ 546"/>
        <xdr:cNvCxnSpPr/>
      </xdr:nvCxnSpPr>
      <xdr:spPr>
        <a:xfrm flipV="1">
          <a:off x="14592300" y="178201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56659</xdr:rowOff>
    </xdr:from>
    <xdr:ext cx="405111" cy="259045"/>
    <xdr:sp macro="" textlink="">
      <xdr:nvSpPr>
        <xdr:cNvPr id="548" name="n_1mainValue【庁舎】&#10;有形固定資産減価償却率"/>
        <xdr:cNvSpPr txBox="1"/>
      </xdr:nvSpPr>
      <xdr:spPr>
        <a:xfrm>
          <a:off x="15266044" y="1754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102379</xdr:rowOff>
    </xdr:from>
    <xdr:ext cx="405111" cy="259045"/>
    <xdr:sp macro="" textlink="">
      <xdr:nvSpPr>
        <xdr:cNvPr id="549" name="n_2mainValue【庁舎】&#10;有形固定資産減価償却率"/>
        <xdr:cNvSpPr txBox="1"/>
      </xdr:nvSpPr>
      <xdr:spPr>
        <a:xfrm>
          <a:off x="14389744" y="1759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8" name="テキスト ボックス 5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9" name="直線コネクタ 5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60" name="テキスト ボックス 55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61" name="直線コネクタ 5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2" name="テキスト ボックス 5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3" name="直線コネクタ 5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4" name="テキスト ボックス 5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5" name="直線コネクタ 5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6" name="テキスト ボックス 5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7" name="直線コネクタ 5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8" name="テキスト ボックス 5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9" name="直線コネクタ 5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0" name="テキスト ボックス 5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142875</xdr:rowOff>
    </xdr:to>
    <xdr:cxnSp macro="">
      <xdr:nvCxnSpPr>
        <xdr:cNvPr id="574" name="直線コネクタ 573"/>
        <xdr:cNvCxnSpPr/>
      </xdr:nvCxnSpPr>
      <xdr:spPr>
        <a:xfrm flipV="1">
          <a:off x="22160864" y="173774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575" name="【庁舎】&#10;一人当たり面積最小値テキスト"/>
        <xdr:cNvSpPr txBox="1"/>
      </xdr:nvSpPr>
      <xdr:spPr>
        <a:xfrm>
          <a:off x="22199600"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576" name="直線コネクタ 575"/>
        <xdr:cNvCxnSpPr/>
      </xdr:nvCxnSpPr>
      <xdr:spPr>
        <a:xfrm>
          <a:off x="22072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577"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578" name="直線コネクタ 577"/>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15257</xdr:rowOff>
    </xdr:from>
    <xdr:ext cx="469744" cy="259045"/>
    <xdr:sp macro="" textlink="">
      <xdr:nvSpPr>
        <xdr:cNvPr id="579" name="【庁舎】&#10;一人当たり面積平均値テキスト"/>
        <xdr:cNvSpPr txBox="1"/>
      </xdr:nvSpPr>
      <xdr:spPr>
        <a:xfrm>
          <a:off x="22199600" y="1836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580" name="フローチャート: 判断 579"/>
        <xdr:cNvSpPr/>
      </xdr:nvSpPr>
      <xdr:spPr>
        <a:xfrm>
          <a:off x="221107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581" name="フローチャート: 判断 580"/>
        <xdr:cNvSpPr/>
      </xdr:nvSpPr>
      <xdr:spPr>
        <a:xfrm>
          <a:off x="21272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152416</xdr:rowOff>
    </xdr:from>
    <xdr:ext cx="469744" cy="259045"/>
    <xdr:sp macro="" textlink="">
      <xdr:nvSpPr>
        <xdr:cNvPr id="582" name="n_1aveValue【庁舎】&#10;一人当たり面積"/>
        <xdr:cNvSpPr txBox="1"/>
      </xdr:nvSpPr>
      <xdr:spPr>
        <a:xfrm>
          <a:off x="210757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33020</xdr:rowOff>
    </xdr:from>
    <xdr:to>
      <xdr:col>107</xdr:col>
      <xdr:colOff>101600</xdr:colOff>
      <xdr:row>107</xdr:row>
      <xdr:rowOff>134620</xdr:rowOff>
    </xdr:to>
    <xdr:sp macro="" textlink="">
      <xdr:nvSpPr>
        <xdr:cNvPr id="583" name="フローチャート: 判断 582"/>
        <xdr:cNvSpPr/>
      </xdr:nvSpPr>
      <xdr:spPr>
        <a:xfrm>
          <a:off x="20383500" y="183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125747</xdr:rowOff>
    </xdr:from>
    <xdr:ext cx="469744" cy="259045"/>
    <xdr:sp macro="" textlink="">
      <xdr:nvSpPr>
        <xdr:cNvPr id="584" name="n_2aveValue【庁舎】&#10;一人当たり面積"/>
        <xdr:cNvSpPr txBox="1"/>
      </xdr:nvSpPr>
      <xdr:spPr>
        <a:xfrm>
          <a:off x="20199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5" name="テキスト ボックス 5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92075</xdr:rowOff>
    </xdr:from>
    <xdr:to>
      <xdr:col>112</xdr:col>
      <xdr:colOff>38100</xdr:colOff>
      <xdr:row>106</xdr:row>
      <xdr:rowOff>22225</xdr:rowOff>
    </xdr:to>
    <xdr:sp macro="" textlink="">
      <xdr:nvSpPr>
        <xdr:cNvPr id="590" name="楕円 589"/>
        <xdr:cNvSpPr/>
      </xdr:nvSpPr>
      <xdr:spPr>
        <a:xfrm>
          <a:off x="21272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591" name="楕円 590"/>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142875</xdr:rowOff>
    </xdr:from>
    <xdr:to>
      <xdr:col>111</xdr:col>
      <xdr:colOff>177800</xdr:colOff>
      <xdr:row>105</xdr:row>
      <xdr:rowOff>156211</xdr:rowOff>
    </xdr:to>
    <xdr:cxnSp macro="">
      <xdr:nvCxnSpPr>
        <xdr:cNvPr id="592" name="直線コネクタ 591"/>
        <xdr:cNvCxnSpPr/>
      </xdr:nvCxnSpPr>
      <xdr:spPr>
        <a:xfrm flipV="1">
          <a:off x="20434300" y="1814512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38752</xdr:rowOff>
    </xdr:from>
    <xdr:ext cx="469744" cy="259045"/>
    <xdr:sp macro="" textlink="">
      <xdr:nvSpPr>
        <xdr:cNvPr id="593" name="n_1mainValue【庁舎】&#10;一人当たり面積"/>
        <xdr:cNvSpPr txBox="1"/>
      </xdr:nvSpPr>
      <xdr:spPr>
        <a:xfrm>
          <a:off x="21075727" y="178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594" name="n_2mainValue【庁舎】&#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年度の有形固定資産減価償却率が</a:t>
          </a:r>
          <a:r>
            <a:rPr kumimoji="1" lang="en-US" altLang="ja-JP" sz="1300">
              <a:latin typeface="ＭＳ Ｐゴシック" panose="020B0600070205080204" pitchFamily="50" charset="-128"/>
              <a:ea typeface="ＭＳ Ｐゴシック" panose="020B0600070205080204" pitchFamily="50" charset="-128"/>
            </a:rPr>
            <a:t>76.0</a:t>
          </a:r>
          <a:r>
            <a:rPr kumimoji="1" lang="ja-JP" altLang="en-US" sz="1300">
              <a:latin typeface="ＭＳ Ｐゴシック" panose="020B0600070205080204" pitchFamily="50" charset="-128"/>
              <a:ea typeface="ＭＳ Ｐゴシック" panose="020B0600070205080204" pitchFamily="50" charset="-128"/>
            </a:rPr>
            <a:t>ポイントとなっており、類似団体と比較して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49.9</a:t>
          </a:r>
          <a:r>
            <a:rPr kumimoji="1" lang="ja-JP" altLang="en-US" sz="1300">
              <a:latin typeface="ＭＳ Ｐゴシック" panose="020B0600070205080204" pitchFamily="50" charset="-128"/>
              <a:ea typeface="ＭＳ Ｐゴシック" panose="020B0600070205080204" pitchFamily="50" charset="-128"/>
            </a:rPr>
            <a:t>ポイントも高いことから、施設の老朽化が顕著である。一方で平成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年度の一人当たり面積は</a:t>
          </a:r>
          <a:r>
            <a:rPr kumimoji="1" lang="en-US" altLang="ja-JP" sz="1300">
              <a:latin typeface="ＭＳ Ｐゴシック" panose="020B0600070205080204" pitchFamily="50" charset="-128"/>
              <a:ea typeface="ＭＳ Ｐゴシック" panose="020B0600070205080204" pitchFamily="50" charset="-128"/>
            </a:rPr>
            <a:t>0.026</a:t>
          </a:r>
          <a:r>
            <a:rPr kumimoji="1" lang="ja-JP" altLang="en-US" sz="1300">
              <a:latin typeface="ＭＳ Ｐゴシック" panose="020B0600070205080204" pitchFamily="50" charset="-128"/>
              <a:ea typeface="ＭＳ Ｐゴシック" panose="020B0600070205080204" pitchFamily="50" charset="-128"/>
            </a:rPr>
            <a:t>ポイントであり、類似団体と比較して</a:t>
          </a:r>
          <a:r>
            <a:rPr kumimoji="1" lang="en-US" altLang="ja-JP" sz="1300">
              <a:latin typeface="ＭＳ Ｐゴシック" panose="020B0600070205080204" pitchFamily="50" charset="-128"/>
              <a:ea typeface="ＭＳ Ｐゴシック" panose="020B0600070205080204" pitchFamily="50" charset="-128"/>
            </a:rPr>
            <a:t>0.024</a:t>
          </a:r>
          <a:r>
            <a:rPr kumimoji="1" lang="ja-JP" altLang="en-US" sz="1300">
              <a:latin typeface="ＭＳ Ｐゴシック" panose="020B0600070205080204" pitchFamily="50" charset="-128"/>
              <a:ea typeface="ＭＳ Ｐゴシック" panose="020B0600070205080204" pitchFamily="50" charset="-128"/>
            </a:rPr>
            <a:t>㎡低いことから、図書館の改築事業を実施する。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年度の有形固定資産減価償却率が</a:t>
          </a:r>
          <a:r>
            <a:rPr kumimoji="1" lang="en-US" altLang="ja-JP" sz="1300">
              <a:latin typeface="ＭＳ Ｐゴシック" panose="020B0600070205080204" pitchFamily="50" charset="-128"/>
              <a:ea typeface="ＭＳ Ｐゴシック" panose="020B0600070205080204" pitchFamily="50" charset="-128"/>
            </a:rPr>
            <a:t>39.4</a:t>
          </a:r>
          <a:r>
            <a:rPr kumimoji="1" lang="ja-JP" altLang="en-US" sz="1300">
              <a:latin typeface="ＭＳ Ｐゴシック" panose="020B0600070205080204" pitchFamily="50" charset="-128"/>
              <a:ea typeface="ＭＳ Ｐゴシック" panose="020B0600070205080204" pitchFamily="50" charset="-128"/>
            </a:rPr>
            <a:t>ポイントで、類似団体と比較して</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ポイント低く、一人当たり面積は類似団体と同程度の</a:t>
          </a:r>
          <a:r>
            <a:rPr kumimoji="1" lang="en-US" altLang="ja-JP" sz="1300">
              <a:latin typeface="ＭＳ Ｐゴシック" panose="020B0600070205080204" pitchFamily="50" charset="-128"/>
              <a:ea typeface="ＭＳ Ｐゴシック" panose="020B0600070205080204" pitchFamily="50" charset="-128"/>
            </a:rPr>
            <a:t>0.332</a:t>
          </a:r>
          <a:r>
            <a:rPr kumimoji="1" lang="ja-JP" altLang="en-US" sz="1300">
              <a:latin typeface="ＭＳ Ｐゴシック" panose="020B0600070205080204" pitchFamily="50" charset="-128"/>
              <a:ea typeface="ＭＳ Ｐゴシック" panose="020B0600070205080204" pitchFamily="50" charset="-128"/>
            </a:rPr>
            <a:t>㎡である。これは平成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年に杵築市文化体育館を整備したことによる。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市民会館、消防施設については、それぞれ有形固定資産減価償却率が類似団体と比べ非常に高くなっており、各施設とも図書館同様施設の老朽化が進んでいる。また、庁舎の有形固定資産減価償却率については、類似団体より</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53.8</a:t>
          </a:r>
          <a:r>
            <a:rPr kumimoji="1" lang="ja-JP" altLang="en-US" sz="1300">
              <a:latin typeface="ＭＳ Ｐゴシック" panose="020B0600070205080204" pitchFamily="50" charset="-128"/>
              <a:ea typeface="ＭＳ Ｐゴシック" panose="020B0600070205080204" pitchFamily="50" charset="-128"/>
            </a:rPr>
            <a:t>ポイントとなっている。今後の人口推移等や財政状況を踏まえたうえで住民ニーズの把握に努めつつ、施設の複合化も考慮した整備を検討していく必要がある。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29,871
29,718
280.08
20,913,792
20,308,460
498,109
10,595,558
23,900,215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前年度と数値は横ばいの数字で低下は免れているものの、類似団体内平均値を</a:t>
          </a:r>
          <a:r>
            <a:rPr kumimoji="1" lang="en-US" altLang="ja-JP" sz="1300" baseline="0">
              <a:latin typeface="ＭＳ Ｐゴシック" panose="020B0600070205080204" pitchFamily="50" charset="-128"/>
              <a:ea typeface="ＭＳ Ｐゴシック" panose="020B0600070205080204" pitchFamily="50" charset="-128"/>
            </a:rPr>
            <a:t>0.08</a:t>
          </a:r>
          <a:r>
            <a:rPr kumimoji="1" lang="ja-JP" altLang="en-US" sz="1300" baseline="0">
              <a:latin typeface="ＭＳ Ｐゴシック" panose="020B0600070205080204" pitchFamily="50" charset="-128"/>
              <a:ea typeface="ＭＳ Ｐゴシック" panose="020B0600070205080204" pitchFamily="50" charset="-128"/>
            </a:rPr>
            <a:t>ポイント下回っている。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地方税では景気が回復傾向にあり、個人所得が増加したことで個人住民税も</a:t>
          </a:r>
          <a:r>
            <a:rPr kumimoji="1" lang="en-US" altLang="ja-JP" sz="1300" baseline="0">
              <a:latin typeface="ＭＳ Ｐゴシック" panose="020B0600070205080204" pitchFamily="50" charset="-128"/>
              <a:ea typeface="ＭＳ Ｐゴシック" panose="020B0600070205080204" pitchFamily="50" charset="-128"/>
            </a:rPr>
            <a:t>33,534</a:t>
          </a:r>
          <a:r>
            <a:rPr kumimoji="1" lang="ja-JP" altLang="en-US" sz="1300" baseline="0">
              <a:latin typeface="ＭＳ Ｐゴシック" panose="020B0600070205080204" pitchFamily="50" charset="-128"/>
              <a:ea typeface="ＭＳ Ｐゴシック" panose="020B0600070205080204" pitchFamily="50" charset="-128"/>
            </a:rPr>
            <a:t>千円増加したが、財政力指数を上昇するには至っていない。</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本市の産業構造や地価の動向からすると大幅な歳入増加は見込めないため、今後も引き続き行財政改革を推進し歳出削減に取り組む。</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155575</xdr:rowOff>
    </xdr:to>
    <xdr:cxnSp macro="">
      <xdr:nvCxnSpPr>
        <xdr:cNvPr id="75" name="直線コネクタ 74"/>
        <xdr:cNvCxnSpPr/>
      </xdr:nvCxnSpPr>
      <xdr:spPr>
        <a:xfrm flipV="1">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年度から悪化傾向が続き、前年度比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ポイントの増となった。類似団体内の中でも最も低い順位となっている。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要因としては、分母に含まれる普通交付税の合併算定替縮減による減少と分子に含まれる扶助費や補助費等の増加がある。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今後も合併算定替縮減による交付税の減少、社会保障費経費の増大などによる厳しい財政運営を求められる中で行政ニーズに柔軟に対応できる行政基盤の構築が必要である。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165523</xdr:rowOff>
    </xdr:from>
    <xdr:to>
      <xdr:col>23</xdr:col>
      <xdr:colOff>133350</xdr:colOff>
      <xdr:row>66</xdr:row>
      <xdr:rowOff>162983</xdr:rowOff>
    </xdr:to>
    <xdr:cxnSp macro="">
      <xdr:nvCxnSpPr>
        <xdr:cNvPr id="132" name="直線コネクタ 131"/>
        <xdr:cNvCxnSpPr/>
      </xdr:nvCxnSpPr>
      <xdr:spPr>
        <a:xfrm>
          <a:off x="4114800" y="11309773"/>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49954</xdr:rowOff>
    </xdr:from>
    <xdr:to>
      <xdr:col>19</xdr:col>
      <xdr:colOff>133350</xdr:colOff>
      <xdr:row>65</xdr:row>
      <xdr:rowOff>165523</xdr:rowOff>
    </xdr:to>
    <xdr:cxnSp macro="">
      <xdr:nvCxnSpPr>
        <xdr:cNvPr id="135" name="直線コネクタ 134"/>
        <xdr:cNvCxnSpPr/>
      </xdr:nvCxnSpPr>
      <xdr:spPr>
        <a:xfrm>
          <a:off x="3225800" y="10851304"/>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49954</xdr:rowOff>
    </xdr:from>
    <xdr:to>
      <xdr:col>15</xdr:col>
      <xdr:colOff>82550</xdr:colOff>
      <xdr:row>63</xdr:row>
      <xdr:rowOff>162560</xdr:rowOff>
    </xdr:to>
    <xdr:cxnSp macro="">
      <xdr:nvCxnSpPr>
        <xdr:cNvPr id="138" name="直線コネクタ 137"/>
        <xdr:cNvCxnSpPr/>
      </xdr:nvCxnSpPr>
      <xdr:spPr>
        <a:xfrm flipV="1">
          <a:off x="2336800" y="1085130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60537</xdr:rowOff>
    </xdr:from>
    <xdr:to>
      <xdr:col>15</xdr:col>
      <xdr:colOff>133350</xdr:colOff>
      <xdr:row>61</xdr:row>
      <xdr:rowOff>162137</xdr:rowOff>
    </xdr:to>
    <xdr:sp macro="" textlink="">
      <xdr:nvSpPr>
        <xdr:cNvPr id="139" name="フローチャート: 判断 138"/>
        <xdr:cNvSpPr/>
      </xdr:nvSpPr>
      <xdr:spPr>
        <a:xfrm>
          <a:off x="3175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864</xdr:rowOff>
    </xdr:from>
    <xdr:ext cx="762000" cy="259045"/>
    <xdr:sp macro="" textlink="">
      <xdr:nvSpPr>
        <xdr:cNvPr id="140" name="テキスト ボックス 139"/>
        <xdr:cNvSpPr txBox="1"/>
      </xdr:nvSpPr>
      <xdr:spPr>
        <a:xfrm>
          <a:off x="2844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63</xdr:row>
      <xdr:rowOff>162560</xdr:rowOff>
    </xdr:to>
    <xdr:cxnSp macro="">
      <xdr:nvCxnSpPr>
        <xdr:cNvPr id="141" name="直線コネクタ 140"/>
        <xdr:cNvCxnSpPr/>
      </xdr:nvCxnSpPr>
      <xdr:spPr>
        <a:xfrm>
          <a:off x="1447800" y="1072261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3" name="テキスト ボックス 142"/>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4" name="フローチャート: 判断 143"/>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45" name="テキスト ボックス 144"/>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112183</xdr:rowOff>
    </xdr:from>
    <xdr:to>
      <xdr:col>23</xdr:col>
      <xdr:colOff>184150</xdr:colOff>
      <xdr:row>67</xdr:row>
      <xdr:rowOff>42333</xdr:rowOff>
    </xdr:to>
    <xdr:sp macro="" textlink="">
      <xdr:nvSpPr>
        <xdr:cNvPr id="151" name="楕円 150"/>
        <xdr:cNvSpPr/>
      </xdr:nvSpPr>
      <xdr:spPr>
        <a:xfrm>
          <a:off x="49022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8060</xdr:rowOff>
    </xdr:from>
    <xdr:ext cx="762000" cy="259045"/>
    <xdr:sp macro="" textlink="">
      <xdr:nvSpPr>
        <xdr:cNvPr id="152" name="財政構造の弾力性該当値テキスト"/>
        <xdr:cNvSpPr txBox="1"/>
      </xdr:nvSpPr>
      <xdr:spPr>
        <a:xfrm>
          <a:off x="5041900" y="113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114723</xdr:rowOff>
    </xdr:from>
    <xdr:to>
      <xdr:col>19</xdr:col>
      <xdr:colOff>184150</xdr:colOff>
      <xdr:row>66</xdr:row>
      <xdr:rowOff>44873</xdr:rowOff>
    </xdr:to>
    <xdr:sp macro="" textlink="">
      <xdr:nvSpPr>
        <xdr:cNvPr id="153" name="楕円 152"/>
        <xdr:cNvSpPr/>
      </xdr:nvSpPr>
      <xdr:spPr>
        <a:xfrm>
          <a:off x="4064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29650</xdr:rowOff>
    </xdr:from>
    <xdr:ext cx="736600" cy="259045"/>
    <xdr:sp macro="" textlink="">
      <xdr:nvSpPr>
        <xdr:cNvPr id="154" name="テキスト ボックス 153"/>
        <xdr:cNvSpPr txBox="1"/>
      </xdr:nvSpPr>
      <xdr:spPr>
        <a:xfrm>
          <a:off x="3733800" y="113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5" name="楕円 154"/>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85531</xdr:rowOff>
    </xdr:from>
    <xdr:ext cx="762000" cy="259045"/>
    <xdr:sp macro="" textlink="">
      <xdr:nvSpPr>
        <xdr:cNvPr id="156" name="テキスト ボックス 155"/>
        <xdr:cNvSpPr txBox="1"/>
      </xdr:nvSpPr>
      <xdr:spPr>
        <a:xfrm>
          <a:off x="2844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7" name="楕円 156"/>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58" name="テキスト ボックス 157"/>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9" name="楕円 158"/>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128287</xdr:rowOff>
    </xdr:from>
    <xdr:ext cx="762000" cy="259045"/>
    <xdr:sp macro="" textlink="">
      <xdr:nvSpPr>
        <xdr:cNvPr id="160" name="テキスト ボックス 159"/>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a:t>
          </a:r>
          <a:r>
            <a:rPr kumimoji="1" lang="en-US" altLang="ja-JP" sz="1200">
              <a:latin typeface="ＭＳ Ｐゴシック" panose="020B0600070205080204" pitchFamily="50" charset="-128"/>
              <a:ea typeface="ＭＳ Ｐゴシック" panose="020B0600070205080204" pitchFamily="50" charset="-128"/>
            </a:rPr>
            <a:t>263,740</a:t>
          </a:r>
          <a:r>
            <a:rPr kumimoji="1" lang="ja-JP" altLang="en-US" sz="1200">
              <a:latin typeface="ＭＳ Ｐゴシック" panose="020B0600070205080204" pitchFamily="50" charset="-128"/>
              <a:ea typeface="ＭＳ Ｐゴシック" panose="020B0600070205080204" pitchFamily="50" charset="-128"/>
            </a:rPr>
            <a:t>千円の増となったが、物件費では△</a:t>
          </a:r>
          <a:r>
            <a:rPr kumimoji="1" lang="en-US" altLang="ja-JP" sz="1200">
              <a:latin typeface="ＭＳ Ｐゴシック" panose="020B0600070205080204" pitchFamily="50" charset="-128"/>
              <a:ea typeface="ＭＳ Ｐゴシック" panose="020B0600070205080204" pitchFamily="50" charset="-128"/>
            </a:rPr>
            <a:t>98,116</a:t>
          </a:r>
          <a:r>
            <a:rPr kumimoji="1" lang="ja-JP" altLang="en-US" sz="1200">
              <a:latin typeface="ＭＳ Ｐゴシック" panose="020B0600070205080204" pitchFamily="50" charset="-128"/>
              <a:ea typeface="ＭＳ Ｐゴシック" panose="020B0600070205080204" pitchFamily="50" charset="-128"/>
            </a:rPr>
            <a:t>千円の減となった。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人件費では</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までは物件費賃金に計上していた嘱託員報酬等を人件費に計上したことで、</a:t>
          </a:r>
          <a:r>
            <a:rPr kumimoji="1" lang="en-US" altLang="ja-JP" sz="1200">
              <a:latin typeface="ＭＳ Ｐゴシック" panose="020B0600070205080204" pitchFamily="50" charset="-128"/>
              <a:ea typeface="ＭＳ Ｐゴシック" panose="020B0600070205080204" pitchFamily="50" charset="-128"/>
            </a:rPr>
            <a:t>222,009</a:t>
          </a:r>
          <a:r>
            <a:rPr kumimoji="1" lang="ja-JP" altLang="en-US" sz="1200">
              <a:latin typeface="ＭＳ Ｐゴシック" panose="020B0600070205080204" pitchFamily="50" charset="-128"/>
              <a:ea typeface="ＭＳ Ｐゴシック" panose="020B0600070205080204" pitchFamily="50" charset="-128"/>
            </a:rPr>
            <a:t>千円増額した。また、物件費では、嘱託員報酬等が人件費に移行したが、ケーブルテレビ事業管理費や情報セキュリティ強靭化費等の増加により報酬の移行による減額を考慮しない場合、物件費は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今後も、情報セキュリティの強化対策や施設の老朽化による維持補修費の増加が見込まれることから、これらの経費の見直し等を行うことにより、物件費の削減に努める。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73916</xdr:rowOff>
    </xdr:from>
    <xdr:to>
      <xdr:col>23</xdr:col>
      <xdr:colOff>133350</xdr:colOff>
      <xdr:row>90</xdr:row>
      <xdr:rowOff>1077</xdr:rowOff>
    </xdr:to>
    <xdr:cxnSp macro="">
      <xdr:nvCxnSpPr>
        <xdr:cNvPr id="188" name="直線コネクタ 187"/>
        <xdr:cNvCxnSpPr/>
      </xdr:nvCxnSpPr>
      <xdr:spPr>
        <a:xfrm flipV="1">
          <a:off x="4953000" y="13961366"/>
          <a:ext cx="0" cy="1470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144604</xdr:rowOff>
    </xdr:from>
    <xdr:ext cx="762000" cy="259045"/>
    <xdr:sp macro="" textlink="">
      <xdr:nvSpPr>
        <xdr:cNvPr id="189" name="人件費・物件費等の状況最小値テキスト"/>
        <xdr:cNvSpPr txBox="1"/>
      </xdr:nvSpPr>
      <xdr:spPr>
        <a:xfrm>
          <a:off x="5041900" y="1540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1077</xdr:rowOff>
    </xdr:from>
    <xdr:to>
      <xdr:col>24</xdr:col>
      <xdr:colOff>12700</xdr:colOff>
      <xdr:row>90</xdr:row>
      <xdr:rowOff>1077</xdr:rowOff>
    </xdr:to>
    <xdr:cxnSp macro="">
      <xdr:nvCxnSpPr>
        <xdr:cNvPr id="190" name="直線コネクタ 189"/>
        <xdr:cNvCxnSpPr/>
      </xdr:nvCxnSpPr>
      <xdr:spPr>
        <a:xfrm>
          <a:off x="4864100" y="1543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160293</xdr:rowOff>
    </xdr:from>
    <xdr:ext cx="762000" cy="259045"/>
    <xdr:sp macro="" textlink="">
      <xdr:nvSpPr>
        <xdr:cNvPr id="191" name="人件費・物件費等の状況最大値テキスト"/>
        <xdr:cNvSpPr txBox="1"/>
      </xdr:nvSpPr>
      <xdr:spPr>
        <a:xfrm>
          <a:off x="5041900" y="137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73916</xdr:rowOff>
    </xdr:from>
    <xdr:to>
      <xdr:col>24</xdr:col>
      <xdr:colOff>12700</xdr:colOff>
      <xdr:row>81</xdr:row>
      <xdr:rowOff>73916</xdr:rowOff>
    </xdr:to>
    <xdr:cxnSp macro="">
      <xdr:nvCxnSpPr>
        <xdr:cNvPr id="192" name="直線コネクタ 191"/>
        <xdr:cNvCxnSpPr/>
      </xdr:nvCxnSpPr>
      <xdr:spPr>
        <a:xfrm>
          <a:off x="4864100" y="1396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39810</xdr:rowOff>
    </xdr:from>
    <xdr:to>
      <xdr:col>23</xdr:col>
      <xdr:colOff>133350</xdr:colOff>
      <xdr:row>85</xdr:row>
      <xdr:rowOff>119728</xdr:rowOff>
    </xdr:to>
    <xdr:cxnSp macro="">
      <xdr:nvCxnSpPr>
        <xdr:cNvPr id="193" name="直線コネクタ 192"/>
        <xdr:cNvCxnSpPr/>
      </xdr:nvCxnSpPr>
      <xdr:spPr>
        <a:xfrm>
          <a:off x="4114800" y="14613060"/>
          <a:ext cx="838200" cy="7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5799</xdr:rowOff>
    </xdr:from>
    <xdr:ext cx="762000" cy="259045"/>
    <xdr:sp macro="" textlink="">
      <xdr:nvSpPr>
        <xdr:cNvPr id="194" name="人件費・物件費等の状況平均値テキスト"/>
        <xdr:cNvSpPr txBox="1"/>
      </xdr:nvSpPr>
      <xdr:spPr>
        <a:xfrm>
          <a:off x="5041900" y="1423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160722</xdr:rowOff>
    </xdr:from>
    <xdr:to>
      <xdr:col>23</xdr:col>
      <xdr:colOff>184150</xdr:colOff>
      <xdr:row>84</xdr:row>
      <xdr:rowOff>90872</xdr:rowOff>
    </xdr:to>
    <xdr:sp macro="" textlink="">
      <xdr:nvSpPr>
        <xdr:cNvPr id="195" name="フローチャート: 判断 194"/>
        <xdr:cNvSpPr/>
      </xdr:nvSpPr>
      <xdr:spPr>
        <a:xfrm>
          <a:off x="4902200" y="143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1501</xdr:rowOff>
    </xdr:from>
    <xdr:to>
      <xdr:col>19</xdr:col>
      <xdr:colOff>133350</xdr:colOff>
      <xdr:row>85</xdr:row>
      <xdr:rowOff>39810</xdr:rowOff>
    </xdr:to>
    <xdr:cxnSp macro="">
      <xdr:nvCxnSpPr>
        <xdr:cNvPr id="196" name="直線コネクタ 195"/>
        <xdr:cNvCxnSpPr/>
      </xdr:nvCxnSpPr>
      <xdr:spPr>
        <a:xfrm>
          <a:off x="3225800" y="14574751"/>
          <a:ext cx="889000" cy="3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155026</xdr:rowOff>
    </xdr:from>
    <xdr:to>
      <xdr:col>19</xdr:col>
      <xdr:colOff>184150</xdr:colOff>
      <xdr:row>84</xdr:row>
      <xdr:rowOff>85176</xdr:rowOff>
    </xdr:to>
    <xdr:sp macro="" textlink="">
      <xdr:nvSpPr>
        <xdr:cNvPr id="197" name="フローチャート: 判断 196"/>
        <xdr:cNvSpPr/>
      </xdr:nvSpPr>
      <xdr:spPr>
        <a:xfrm>
          <a:off x="40640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95353</xdr:rowOff>
    </xdr:from>
    <xdr:ext cx="736600" cy="259045"/>
    <xdr:sp macro="" textlink="">
      <xdr:nvSpPr>
        <xdr:cNvPr id="198" name="テキスト ボックス 197"/>
        <xdr:cNvSpPr txBox="1"/>
      </xdr:nvSpPr>
      <xdr:spPr>
        <a:xfrm>
          <a:off x="3733800" y="1415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67232</xdr:rowOff>
    </xdr:from>
    <xdr:to>
      <xdr:col>15</xdr:col>
      <xdr:colOff>82550</xdr:colOff>
      <xdr:row>85</xdr:row>
      <xdr:rowOff>1501</xdr:rowOff>
    </xdr:to>
    <xdr:cxnSp macro="">
      <xdr:nvCxnSpPr>
        <xdr:cNvPr id="199" name="直線コネクタ 198"/>
        <xdr:cNvCxnSpPr/>
      </xdr:nvCxnSpPr>
      <xdr:spPr>
        <a:xfrm>
          <a:off x="2336800" y="14469032"/>
          <a:ext cx="889000" cy="10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121090</xdr:rowOff>
    </xdr:from>
    <xdr:to>
      <xdr:col>15</xdr:col>
      <xdr:colOff>133350</xdr:colOff>
      <xdr:row>84</xdr:row>
      <xdr:rowOff>51240</xdr:rowOff>
    </xdr:to>
    <xdr:sp macro="" textlink="">
      <xdr:nvSpPr>
        <xdr:cNvPr id="200" name="フローチャート: 判断 199"/>
        <xdr:cNvSpPr/>
      </xdr:nvSpPr>
      <xdr:spPr>
        <a:xfrm>
          <a:off x="3175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61417</xdr:rowOff>
    </xdr:from>
    <xdr:ext cx="762000" cy="259045"/>
    <xdr:sp macro="" textlink="">
      <xdr:nvSpPr>
        <xdr:cNvPr id="201" name="テキスト ボックス 200"/>
        <xdr:cNvSpPr txBox="1"/>
      </xdr:nvSpPr>
      <xdr:spPr>
        <a:xfrm>
          <a:off x="2844800" y="1412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152181</xdr:rowOff>
    </xdr:from>
    <xdr:to>
      <xdr:col>11</xdr:col>
      <xdr:colOff>31750</xdr:colOff>
      <xdr:row>84</xdr:row>
      <xdr:rowOff>67232</xdr:rowOff>
    </xdr:to>
    <xdr:cxnSp macro="">
      <xdr:nvCxnSpPr>
        <xdr:cNvPr id="202" name="直線コネクタ 201"/>
        <xdr:cNvCxnSpPr/>
      </xdr:nvCxnSpPr>
      <xdr:spPr>
        <a:xfrm>
          <a:off x="1447800" y="14382531"/>
          <a:ext cx="889000" cy="8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98351</xdr:rowOff>
    </xdr:from>
    <xdr:to>
      <xdr:col>11</xdr:col>
      <xdr:colOff>82550</xdr:colOff>
      <xdr:row>84</xdr:row>
      <xdr:rowOff>28501</xdr:rowOff>
    </xdr:to>
    <xdr:sp macro="" textlink="">
      <xdr:nvSpPr>
        <xdr:cNvPr id="203" name="フローチャート: 判断 202"/>
        <xdr:cNvSpPr/>
      </xdr:nvSpPr>
      <xdr:spPr>
        <a:xfrm>
          <a:off x="2286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38678</xdr:rowOff>
    </xdr:from>
    <xdr:ext cx="762000" cy="259045"/>
    <xdr:sp macro="" textlink="">
      <xdr:nvSpPr>
        <xdr:cNvPr id="204" name="テキスト ボックス 203"/>
        <xdr:cNvSpPr txBox="1"/>
      </xdr:nvSpPr>
      <xdr:spPr>
        <a:xfrm>
          <a:off x="1955800" y="1409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65148</xdr:rowOff>
    </xdr:from>
    <xdr:to>
      <xdr:col>7</xdr:col>
      <xdr:colOff>31750</xdr:colOff>
      <xdr:row>83</xdr:row>
      <xdr:rowOff>166748</xdr:rowOff>
    </xdr:to>
    <xdr:sp macro="" textlink="">
      <xdr:nvSpPr>
        <xdr:cNvPr id="205" name="フローチャート: 判断 204"/>
        <xdr:cNvSpPr/>
      </xdr:nvSpPr>
      <xdr:spPr>
        <a:xfrm>
          <a:off x="1397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5475</xdr:rowOff>
    </xdr:from>
    <xdr:ext cx="762000" cy="259045"/>
    <xdr:sp macro="" textlink="">
      <xdr:nvSpPr>
        <xdr:cNvPr id="206" name="テキスト ボックス 205"/>
        <xdr:cNvSpPr txBox="1"/>
      </xdr:nvSpPr>
      <xdr:spPr>
        <a:xfrm>
          <a:off x="1066800" y="140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68928</xdr:rowOff>
    </xdr:from>
    <xdr:to>
      <xdr:col>23</xdr:col>
      <xdr:colOff>184150</xdr:colOff>
      <xdr:row>85</xdr:row>
      <xdr:rowOff>170528</xdr:rowOff>
    </xdr:to>
    <xdr:sp macro="" textlink="">
      <xdr:nvSpPr>
        <xdr:cNvPr id="212" name="楕円 211"/>
        <xdr:cNvSpPr/>
      </xdr:nvSpPr>
      <xdr:spPr>
        <a:xfrm>
          <a:off x="4902200" y="146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41005</xdr:rowOff>
    </xdr:from>
    <xdr:ext cx="762000" cy="259045"/>
    <xdr:sp macro="" textlink="">
      <xdr:nvSpPr>
        <xdr:cNvPr id="213" name="人件費・物件費等の状況該当値テキスト"/>
        <xdr:cNvSpPr txBox="1"/>
      </xdr:nvSpPr>
      <xdr:spPr>
        <a:xfrm>
          <a:off x="5041900" y="1461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160460</xdr:rowOff>
    </xdr:from>
    <xdr:to>
      <xdr:col>19</xdr:col>
      <xdr:colOff>184150</xdr:colOff>
      <xdr:row>85</xdr:row>
      <xdr:rowOff>90610</xdr:rowOff>
    </xdr:to>
    <xdr:sp macro="" textlink="">
      <xdr:nvSpPr>
        <xdr:cNvPr id="214" name="楕円 213"/>
        <xdr:cNvSpPr/>
      </xdr:nvSpPr>
      <xdr:spPr>
        <a:xfrm>
          <a:off x="4064000" y="145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75387</xdr:rowOff>
    </xdr:from>
    <xdr:ext cx="736600" cy="259045"/>
    <xdr:sp macro="" textlink="">
      <xdr:nvSpPr>
        <xdr:cNvPr id="215" name="テキスト ボックス 214"/>
        <xdr:cNvSpPr txBox="1"/>
      </xdr:nvSpPr>
      <xdr:spPr>
        <a:xfrm>
          <a:off x="3733800" y="1464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122151</xdr:rowOff>
    </xdr:from>
    <xdr:to>
      <xdr:col>15</xdr:col>
      <xdr:colOff>133350</xdr:colOff>
      <xdr:row>85</xdr:row>
      <xdr:rowOff>52301</xdr:rowOff>
    </xdr:to>
    <xdr:sp macro="" textlink="">
      <xdr:nvSpPr>
        <xdr:cNvPr id="216" name="楕円 215"/>
        <xdr:cNvSpPr/>
      </xdr:nvSpPr>
      <xdr:spPr>
        <a:xfrm>
          <a:off x="3175000" y="145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37078</xdr:rowOff>
    </xdr:from>
    <xdr:ext cx="762000" cy="259045"/>
    <xdr:sp macro="" textlink="">
      <xdr:nvSpPr>
        <xdr:cNvPr id="217" name="テキスト ボックス 216"/>
        <xdr:cNvSpPr txBox="1"/>
      </xdr:nvSpPr>
      <xdr:spPr>
        <a:xfrm>
          <a:off x="2844800" y="1461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16432</xdr:rowOff>
    </xdr:from>
    <xdr:to>
      <xdr:col>11</xdr:col>
      <xdr:colOff>82550</xdr:colOff>
      <xdr:row>84</xdr:row>
      <xdr:rowOff>118032</xdr:rowOff>
    </xdr:to>
    <xdr:sp macro="" textlink="">
      <xdr:nvSpPr>
        <xdr:cNvPr id="218" name="楕円 217"/>
        <xdr:cNvSpPr/>
      </xdr:nvSpPr>
      <xdr:spPr>
        <a:xfrm>
          <a:off x="2286000" y="144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102809</xdr:rowOff>
    </xdr:from>
    <xdr:ext cx="762000" cy="259045"/>
    <xdr:sp macro="" textlink="">
      <xdr:nvSpPr>
        <xdr:cNvPr id="219" name="テキスト ボックス 218"/>
        <xdr:cNvSpPr txBox="1"/>
      </xdr:nvSpPr>
      <xdr:spPr>
        <a:xfrm>
          <a:off x="1955800" y="145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101381</xdr:rowOff>
    </xdr:from>
    <xdr:to>
      <xdr:col>7</xdr:col>
      <xdr:colOff>31750</xdr:colOff>
      <xdr:row>84</xdr:row>
      <xdr:rowOff>31531</xdr:rowOff>
    </xdr:to>
    <xdr:sp macro="" textlink="">
      <xdr:nvSpPr>
        <xdr:cNvPr id="220" name="楕円 219"/>
        <xdr:cNvSpPr/>
      </xdr:nvSpPr>
      <xdr:spPr>
        <a:xfrm>
          <a:off x="1397000" y="1433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16308</xdr:rowOff>
    </xdr:from>
    <xdr:ext cx="762000" cy="259045"/>
    <xdr:sp macro="" textlink="">
      <xdr:nvSpPr>
        <xdr:cNvPr id="221" name="テキスト ボックス 220"/>
        <xdr:cNvSpPr txBox="1"/>
      </xdr:nvSpPr>
      <xdr:spPr>
        <a:xfrm>
          <a:off x="1066800" y="1441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前年度から横ばいの数字となっているが、類似団体内平均値と比べ</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職員の給与カットを実施しているが、ラスパイレス指数が高い状況で推移している。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適正な人事配置を見直し、業務効率の高い組織づくりを進めていくことで、給与の適正化を図る。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2" name="直線コネクタ 251"/>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5"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6" name="直線コネクタ 255"/>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155121</xdr:rowOff>
    </xdr:from>
    <xdr:to>
      <xdr:col>81</xdr:col>
      <xdr:colOff>44450</xdr:colOff>
      <xdr:row>88</xdr:row>
      <xdr:rowOff>155121</xdr:rowOff>
    </xdr:to>
    <xdr:cxnSp macro="">
      <xdr:nvCxnSpPr>
        <xdr:cNvPr id="257" name="直線コネクタ 256"/>
        <xdr:cNvCxnSpPr/>
      </xdr:nvCxnSpPr>
      <xdr:spPr>
        <a:xfrm>
          <a:off x="16179800" y="152427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155121</xdr:rowOff>
    </xdr:from>
    <xdr:to>
      <xdr:col>77</xdr:col>
      <xdr:colOff>44450</xdr:colOff>
      <xdr:row>89</xdr:row>
      <xdr:rowOff>18143</xdr:rowOff>
    </xdr:to>
    <xdr:cxnSp macro="">
      <xdr:nvCxnSpPr>
        <xdr:cNvPr id="260" name="直線コネクタ 259"/>
        <xdr:cNvCxnSpPr/>
      </xdr:nvCxnSpPr>
      <xdr:spPr>
        <a:xfrm flipV="1">
          <a:off x="15290800" y="152427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89</xdr:row>
      <xdr:rowOff>138793</xdr:rowOff>
    </xdr:to>
    <xdr:cxnSp macro="">
      <xdr:nvCxnSpPr>
        <xdr:cNvPr id="263" name="直線コネクタ 262"/>
        <xdr:cNvCxnSpPr/>
      </xdr:nvCxnSpPr>
      <xdr:spPr>
        <a:xfrm flipV="1">
          <a:off x="14401800" y="152771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5" name="テキスト ボックス 264"/>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89</xdr:row>
      <xdr:rowOff>138793</xdr:rowOff>
    </xdr:to>
    <xdr:cxnSp macro="">
      <xdr:nvCxnSpPr>
        <xdr:cNvPr id="266" name="直線コネクタ 265"/>
        <xdr:cNvCxnSpPr/>
      </xdr:nvCxnSpPr>
      <xdr:spPr>
        <a:xfrm>
          <a:off x="13512800" y="14915243"/>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135164</xdr:rowOff>
    </xdr:from>
    <xdr:to>
      <xdr:col>68</xdr:col>
      <xdr:colOff>203200</xdr:colOff>
      <xdr:row>85</xdr:row>
      <xdr:rowOff>65314</xdr:rowOff>
    </xdr:to>
    <xdr:sp macro="" textlink="">
      <xdr:nvSpPr>
        <xdr:cNvPr id="267" name="フローチャート: 判断 266"/>
        <xdr:cNvSpPr/>
      </xdr:nvSpPr>
      <xdr:spPr>
        <a:xfrm>
          <a:off x="14351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68" name="テキスト ボックス 267"/>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0" name="テキスト ボックス 269"/>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76" name="楕円 275"/>
        <xdr:cNvSpPr/>
      </xdr:nvSpPr>
      <xdr:spPr>
        <a:xfrm>
          <a:off x="169672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198</xdr:rowOff>
    </xdr:from>
    <xdr:ext cx="762000" cy="259045"/>
    <xdr:sp macro="" textlink="">
      <xdr:nvSpPr>
        <xdr:cNvPr id="277" name="給与水準   （国との比較）該当値テキスト"/>
        <xdr:cNvSpPr txBox="1"/>
      </xdr:nvSpPr>
      <xdr:spPr>
        <a:xfrm>
          <a:off x="17106900" y="1508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78" name="楕円 277"/>
        <xdr:cNvSpPr/>
      </xdr:nvSpPr>
      <xdr:spPr>
        <a:xfrm>
          <a:off x="16129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79" name="テキスト ボックス 278"/>
        <xdr:cNvSpPr txBox="1"/>
      </xdr:nvSpPr>
      <xdr:spPr>
        <a:xfrm>
          <a:off x="15798800" y="152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138793</xdr:rowOff>
    </xdr:from>
    <xdr:to>
      <xdr:col>73</xdr:col>
      <xdr:colOff>44450</xdr:colOff>
      <xdr:row>89</xdr:row>
      <xdr:rowOff>68943</xdr:rowOff>
    </xdr:to>
    <xdr:sp macro="" textlink="">
      <xdr:nvSpPr>
        <xdr:cNvPr id="280" name="楕円 279"/>
        <xdr:cNvSpPr/>
      </xdr:nvSpPr>
      <xdr:spPr>
        <a:xfrm>
          <a:off x="15240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53720</xdr:rowOff>
    </xdr:from>
    <xdr:ext cx="762000" cy="259045"/>
    <xdr:sp macro="" textlink="">
      <xdr:nvSpPr>
        <xdr:cNvPr id="281" name="テキスト ボックス 280"/>
        <xdr:cNvSpPr txBox="1"/>
      </xdr:nvSpPr>
      <xdr:spPr>
        <a:xfrm>
          <a:off x="14909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87993</xdr:rowOff>
    </xdr:from>
    <xdr:to>
      <xdr:col>68</xdr:col>
      <xdr:colOff>203200</xdr:colOff>
      <xdr:row>90</xdr:row>
      <xdr:rowOff>18143</xdr:rowOff>
    </xdr:to>
    <xdr:sp macro="" textlink="">
      <xdr:nvSpPr>
        <xdr:cNvPr id="282" name="楕円 281"/>
        <xdr:cNvSpPr/>
      </xdr:nvSpPr>
      <xdr:spPr>
        <a:xfrm>
          <a:off x="14351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2920</xdr:rowOff>
    </xdr:from>
    <xdr:ext cx="762000" cy="259045"/>
    <xdr:sp macro="" textlink="">
      <xdr:nvSpPr>
        <xdr:cNvPr id="283" name="テキスト ボックス 282"/>
        <xdr:cNvSpPr txBox="1"/>
      </xdr:nvSpPr>
      <xdr:spPr>
        <a:xfrm>
          <a:off x="14020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4" name="楕円 283"/>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5" name="テキスト ボックス 284"/>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ポイント上昇、類似団体内平均値と比較して</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ポイント高い状況となった。これは分母となる人口が減少したことによる。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人口減少が進み、行政に対するニーズも高まっていく中で、ニーズに応える体制を確保しながら、効率的な組織の実現を目指すことにより職員数の適正化を図る。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7" name="直線コネクタ 316"/>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18"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19" name="直線コネクタ 318"/>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0"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1" name="直線コネクタ 320"/>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145234</xdr:rowOff>
    </xdr:from>
    <xdr:to>
      <xdr:col>81</xdr:col>
      <xdr:colOff>44450</xdr:colOff>
      <xdr:row>61</xdr:row>
      <xdr:rowOff>165916</xdr:rowOff>
    </xdr:to>
    <xdr:cxnSp macro="">
      <xdr:nvCxnSpPr>
        <xdr:cNvPr id="322" name="直線コネクタ 321"/>
        <xdr:cNvCxnSpPr/>
      </xdr:nvCxnSpPr>
      <xdr:spPr>
        <a:xfrm>
          <a:off x="16179800" y="10603684"/>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40294</xdr:rowOff>
    </xdr:from>
    <xdr:ext cx="762000" cy="259045"/>
    <xdr:sp macro="" textlink="">
      <xdr:nvSpPr>
        <xdr:cNvPr id="323" name="定員管理の状況平均値テキスト"/>
        <xdr:cNvSpPr txBox="1"/>
      </xdr:nvSpPr>
      <xdr:spPr>
        <a:xfrm>
          <a:off x="17106900" y="10327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4" name="フローチャート: 判断 323"/>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145234</xdr:rowOff>
    </xdr:from>
    <xdr:to>
      <xdr:col>77</xdr:col>
      <xdr:colOff>44450</xdr:colOff>
      <xdr:row>61</xdr:row>
      <xdr:rowOff>145234</xdr:rowOff>
    </xdr:to>
    <xdr:cxnSp macro="">
      <xdr:nvCxnSpPr>
        <xdr:cNvPr id="325" name="直線コネクタ 324"/>
        <xdr:cNvCxnSpPr/>
      </xdr:nvCxnSpPr>
      <xdr:spPr>
        <a:xfrm>
          <a:off x="15290800" y="10603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7" name="テキスト ボックス 326"/>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71120</xdr:rowOff>
    </xdr:from>
    <xdr:to>
      <xdr:col>72</xdr:col>
      <xdr:colOff>203200</xdr:colOff>
      <xdr:row>61</xdr:row>
      <xdr:rowOff>145234</xdr:rowOff>
    </xdr:to>
    <xdr:cxnSp macro="">
      <xdr:nvCxnSpPr>
        <xdr:cNvPr id="328" name="直線コネクタ 327"/>
        <xdr:cNvCxnSpPr/>
      </xdr:nvCxnSpPr>
      <xdr:spPr>
        <a:xfrm>
          <a:off x="14401800" y="10529570"/>
          <a:ext cx="8890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29" name="フローチャート: 判断 328"/>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30" name="テキスト ボックス 329"/>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53884</xdr:rowOff>
    </xdr:from>
    <xdr:to>
      <xdr:col>68</xdr:col>
      <xdr:colOff>152400</xdr:colOff>
      <xdr:row>61</xdr:row>
      <xdr:rowOff>71120</xdr:rowOff>
    </xdr:to>
    <xdr:cxnSp macro="">
      <xdr:nvCxnSpPr>
        <xdr:cNvPr id="331" name="直線コネクタ 330"/>
        <xdr:cNvCxnSpPr/>
      </xdr:nvCxnSpPr>
      <xdr:spPr>
        <a:xfrm>
          <a:off x="13512800" y="1051233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134892</xdr:rowOff>
    </xdr:from>
    <xdr:to>
      <xdr:col>68</xdr:col>
      <xdr:colOff>203200</xdr:colOff>
      <xdr:row>61</xdr:row>
      <xdr:rowOff>65042</xdr:rowOff>
    </xdr:to>
    <xdr:sp macro="" textlink="">
      <xdr:nvSpPr>
        <xdr:cNvPr id="332" name="フローチャート: 判断 331"/>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75219</xdr:rowOff>
    </xdr:from>
    <xdr:ext cx="762000" cy="259045"/>
    <xdr:sp macro="" textlink="">
      <xdr:nvSpPr>
        <xdr:cNvPr id="333" name="テキスト ボックス 332"/>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34" name="フローチャート: 判断 333"/>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63154</xdr:rowOff>
    </xdr:from>
    <xdr:ext cx="762000" cy="259045"/>
    <xdr:sp macro="" textlink="">
      <xdr:nvSpPr>
        <xdr:cNvPr id="335" name="テキスト ボックス 334"/>
        <xdr:cNvSpPr txBox="1"/>
      </xdr:nvSpPr>
      <xdr:spPr>
        <a:xfrm>
          <a:off x="13131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115116</xdr:rowOff>
    </xdr:from>
    <xdr:to>
      <xdr:col>81</xdr:col>
      <xdr:colOff>95250</xdr:colOff>
      <xdr:row>62</xdr:row>
      <xdr:rowOff>45266</xdr:rowOff>
    </xdr:to>
    <xdr:sp macro="" textlink="">
      <xdr:nvSpPr>
        <xdr:cNvPr id="341" name="楕円 340"/>
        <xdr:cNvSpPr/>
      </xdr:nvSpPr>
      <xdr:spPr>
        <a:xfrm>
          <a:off x="16967200" y="105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87193</xdr:rowOff>
    </xdr:from>
    <xdr:ext cx="762000" cy="259045"/>
    <xdr:sp macro="" textlink="">
      <xdr:nvSpPr>
        <xdr:cNvPr id="342" name="定員管理の状況該当値テキスト"/>
        <xdr:cNvSpPr txBox="1"/>
      </xdr:nvSpPr>
      <xdr:spPr>
        <a:xfrm>
          <a:off x="17106900" y="1054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94434</xdr:rowOff>
    </xdr:from>
    <xdr:to>
      <xdr:col>77</xdr:col>
      <xdr:colOff>95250</xdr:colOff>
      <xdr:row>62</xdr:row>
      <xdr:rowOff>24584</xdr:rowOff>
    </xdr:to>
    <xdr:sp macro="" textlink="">
      <xdr:nvSpPr>
        <xdr:cNvPr id="343" name="楕円 342"/>
        <xdr:cNvSpPr/>
      </xdr:nvSpPr>
      <xdr:spPr>
        <a:xfrm>
          <a:off x="16129000" y="105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9361</xdr:rowOff>
    </xdr:from>
    <xdr:ext cx="736600" cy="259045"/>
    <xdr:sp macro="" textlink="">
      <xdr:nvSpPr>
        <xdr:cNvPr id="344" name="テキスト ボックス 343"/>
        <xdr:cNvSpPr txBox="1"/>
      </xdr:nvSpPr>
      <xdr:spPr>
        <a:xfrm>
          <a:off x="15798800" y="1063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94434</xdr:rowOff>
    </xdr:from>
    <xdr:to>
      <xdr:col>73</xdr:col>
      <xdr:colOff>44450</xdr:colOff>
      <xdr:row>62</xdr:row>
      <xdr:rowOff>24584</xdr:rowOff>
    </xdr:to>
    <xdr:sp macro="" textlink="">
      <xdr:nvSpPr>
        <xdr:cNvPr id="345" name="楕円 344"/>
        <xdr:cNvSpPr/>
      </xdr:nvSpPr>
      <xdr:spPr>
        <a:xfrm>
          <a:off x="15240000" y="105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9361</xdr:rowOff>
    </xdr:from>
    <xdr:ext cx="762000" cy="259045"/>
    <xdr:sp macro="" textlink="">
      <xdr:nvSpPr>
        <xdr:cNvPr id="346" name="テキスト ボックス 345"/>
        <xdr:cNvSpPr txBox="1"/>
      </xdr:nvSpPr>
      <xdr:spPr>
        <a:xfrm>
          <a:off x="14909800" y="1063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20320</xdr:rowOff>
    </xdr:from>
    <xdr:to>
      <xdr:col>68</xdr:col>
      <xdr:colOff>203200</xdr:colOff>
      <xdr:row>61</xdr:row>
      <xdr:rowOff>121920</xdr:rowOff>
    </xdr:to>
    <xdr:sp macro="" textlink="">
      <xdr:nvSpPr>
        <xdr:cNvPr id="347" name="楕円 346"/>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106697</xdr:rowOff>
    </xdr:from>
    <xdr:ext cx="762000" cy="259045"/>
    <xdr:sp macro="" textlink="">
      <xdr:nvSpPr>
        <xdr:cNvPr id="348" name="テキスト ボックス 347"/>
        <xdr:cNvSpPr txBox="1"/>
      </xdr:nvSpPr>
      <xdr:spPr>
        <a:xfrm>
          <a:off x="14020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3084</xdr:rowOff>
    </xdr:from>
    <xdr:to>
      <xdr:col>64</xdr:col>
      <xdr:colOff>152400</xdr:colOff>
      <xdr:row>61</xdr:row>
      <xdr:rowOff>104684</xdr:rowOff>
    </xdr:to>
    <xdr:sp macro="" textlink="">
      <xdr:nvSpPr>
        <xdr:cNvPr id="349" name="楕円 348"/>
        <xdr:cNvSpPr/>
      </xdr:nvSpPr>
      <xdr:spPr>
        <a:xfrm>
          <a:off x="13462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89461</xdr:rowOff>
    </xdr:from>
    <xdr:ext cx="762000" cy="259045"/>
    <xdr:sp macro="" textlink="">
      <xdr:nvSpPr>
        <xdr:cNvPr id="350" name="テキスト ボックス 349"/>
        <xdr:cNvSpPr txBox="1"/>
      </xdr:nvSpPr>
      <xdr:spPr>
        <a:xfrm>
          <a:off x="13131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ポイント増加しており、類似団体内平均と比べて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要因としては、分母である標準財政規模のうち、普通交付税が合併算定替縮減の影響により減額していることによる。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今後も普通交付税の合併算定替縮減による減額が見込まれるが、建設事業の取捨選択を図り、地方債に大きく依存することのない財政運営に努める。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1" name="直線コネクタ 380"/>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2"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3" name="直線コネクタ 382"/>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4"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5" name="直線コネクタ 384"/>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42</xdr:row>
      <xdr:rowOff>36891</xdr:rowOff>
    </xdr:to>
    <xdr:cxnSp macro="">
      <xdr:nvCxnSpPr>
        <xdr:cNvPr id="386" name="直線コネクタ 385"/>
        <xdr:cNvCxnSpPr/>
      </xdr:nvCxnSpPr>
      <xdr:spPr>
        <a:xfrm>
          <a:off x="16179800" y="7191828"/>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36182</xdr:rowOff>
    </xdr:from>
    <xdr:ext cx="762000" cy="259045"/>
    <xdr:sp macro="" textlink="">
      <xdr:nvSpPr>
        <xdr:cNvPr id="387" name="公債費負担の状況平均値テキスト"/>
        <xdr:cNvSpPr txBox="1"/>
      </xdr:nvSpPr>
      <xdr:spPr>
        <a:xfrm>
          <a:off x="17106900" y="689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388" name="フローチャート: 判断 387"/>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150888</xdr:rowOff>
    </xdr:from>
    <xdr:to>
      <xdr:col>77</xdr:col>
      <xdr:colOff>44450</xdr:colOff>
      <xdr:row>41</xdr:row>
      <xdr:rowOff>162378</xdr:rowOff>
    </xdr:to>
    <xdr:cxnSp macro="">
      <xdr:nvCxnSpPr>
        <xdr:cNvPr id="389" name="直線コネクタ 388"/>
        <xdr:cNvCxnSpPr/>
      </xdr:nvCxnSpPr>
      <xdr:spPr>
        <a:xfrm>
          <a:off x="15290800" y="71803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0" name="フローチャート: 判断 389"/>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1" name="テキスト ボックス 390"/>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150888</xdr:rowOff>
    </xdr:from>
    <xdr:to>
      <xdr:col>72</xdr:col>
      <xdr:colOff>203200</xdr:colOff>
      <xdr:row>42</xdr:row>
      <xdr:rowOff>59872</xdr:rowOff>
    </xdr:to>
    <xdr:cxnSp macro="">
      <xdr:nvCxnSpPr>
        <xdr:cNvPr id="392" name="直線コネクタ 391"/>
        <xdr:cNvCxnSpPr/>
      </xdr:nvCxnSpPr>
      <xdr:spPr>
        <a:xfrm flipV="1">
          <a:off x="14401800" y="718033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134559</xdr:rowOff>
    </xdr:from>
    <xdr:to>
      <xdr:col>73</xdr:col>
      <xdr:colOff>44450</xdr:colOff>
      <xdr:row>42</xdr:row>
      <xdr:rowOff>64709</xdr:rowOff>
    </xdr:to>
    <xdr:sp macro="" textlink="">
      <xdr:nvSpPr>
        <xdr:cNvPr id="393" name="フローチャート: 判断 392"/>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394" name="テキスト ボックス 393"/>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59872</xdr:rowOff>
    </xdr:from>
    <xdr:to>
      <xdr:col>68</xdr:col>
      <xdr:colOff>152400</xdr:colOff>
      <xdr:row>42</xdr:row>
      <xdr:rowOff>128815</xdr:rowOff>
    </xdr:to>
    <xdr:cxnSp macro="">
      <xdr:nvCxnSpPr>
        <xdr:cNvPr id="395" name="直線コネクタ 394"/>
        <xdr:cNvCxnSpPr/>
      </xdr:nvCxnSpPr>
      <xdr:spPr>
        <a:xfrm flipV="1">
          <a:off x="13512800" y="72607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66524</xdr:rowOff>
    </xdr:from>
    <xdr:to>
      <xdr:col>68</xdr:col>
      <xdr:colOff>203200</xdr:colOff>
      <xdr:row>42</xdr:row>
      <xdr:rowOff>168124</xdr:rowOff>
    </xdr:to>
    <xdr:sp macro="" textlink="">
      <xdr:nvSpPr>
        <xdr:cNvPr id="396" name="フローチャート: 判断 395"/>
        <xdr:cNvSpPr/>
      </xdr:nvSpPr>
      <xdr:spPr>
        <a:xfrm>
          <a:off x="14351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152901</xdr:rowOff>
    </xdr:from>
    <xdr:ext cx="762000" cy="259045"/>
    <xdr:sp macro="" textlink="">
      <xdr:nvSpPr>
        <xdr:cNvPr id="397" name="テキスト ボックス 396"/>
        <xdr:cNvSpPr txBox="1"/>
      </xdr:nvSpPr>
      <xdr:spPr>
        <a:xfrm>
          <a:off x="14020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21469</xdr:rowOff>
    </xdr:from>
    <xdr:to>
      <xdr:col>64</xdr:col>
      <xdr:colOff>152400</xdr:colOff>
      <xdr:row>43</xdr:row>
      <xdr:rowOff>123069</xdr:rowOff>
    </xdr:to>
    <xdr:sp macro="" textlink="">
      <xdr:nvSpPr>
        <xdr:cNvPr id="398" name="フローチャート: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107846</xdr:rowOff>
    </xdr:from>
    <xdr:ext cx="762000" cy="259045"/>
    <xdr:sp macro="" textlink="">
      <xdr:nvSpPr>
        <xdr:cNvPr id="399" name="テキスト ボックス 398"/>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157541</xdr:rowOff>
    </xdr:from>
    <xdr:to>
      <xdr:col>81</xdr:col>
      <xdr:colOff>95250</xdr:colOff>
      <xdr:row>42</xdr:row>
      <xdr:rowOff>87691</xdr:rowOff>
    </xdr:to>
    <xdr:sp macro="" textlink="">
      <xdr:nvSpPr>
        <xdr:cNvPr id="405" name="楕円 404"/>
        <xdr:cNvSpPr/>
      </xdr:nvSpPr>
      <xdr:spPr>
        <a:xfrm>
          <a:off x="16967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129618</xdr:rowOff>
    </xdr:from>
    <xdr:ext cx="762000" cy="259045"/>
    <xdr:sp macro="" textlink="">
      <xdr:nvSpPr>
        <xdr:cNvPr id="406" name="公債費負担の状況該当値テキスト"/>
        <xdr:cNvSpPr txBox="1"/>
      </xdr:nvSpPr>
      <xdr:spPr>
        <a:xfrm>
          <a:off x="17106900" y="715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407" name="楕円 406"/>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408" name="テキスト ボックス 407"/>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100088</xdr:rowOff>
    </xdr:from>
    <xdr:to>
      <xdr:col>73</xdr:col>
      <xdr:colOff>44450</xdr:colOff>
      <xdr:row>42</xdr:row>
      <xdr:rowOff>30238</xdr:rowOff>
    </xdr:to>
    <xdr:sp macro="" textlink="">
      <xdr:nvSpPr>
        <xdr:cNvPr id="409" name="楕円 408"/>
        <xdr:cNvSpPr/>
      </xdr:nvSpPr>
      <xdr:spPr>
        <a:xfrm>
          <a:off x="15240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410" name="テキスト ボックス 409"/>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9072</xdr:rowOff>
    </xdr:from>
    <xdr:to>
      <xdr:col>68</xdr:col>
      <xdr:colOff>203200</xdr:colOff>
      <xdr:row>42</xdr:row>
      <xdr:rowOff>110672</xdr:rowOff>
    </xdr:to>
    <xdr:sp macro="" textlink="">
      <xdr:nvSpPr>
        <xdr:cNvPr id="411" name="楕円 410"/>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120849</xdr:rowOff>
    </xdr:from>
    <xdr:ext cx="762000" cy="259045"/>
    <xdr:sp macro="" textlink="">
      <xdr:nvSpPr>
        <xdr:cNvPr id="412" name="テキスト ボックス 411"/>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413" name="楕円 412"/>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18342</xdr:rowOff>
    </xdr:from>
    <xdr:ext cx="762000" cy="259045"/>
    <xdr:sp macro="" textlink="">
      <xdr:nvSpPr>
        <xdr:cNvPr id="414" name="テキスト ボックス 413"/>
        <xdr:cNvSpPr txBox="1"/>
      </xdr:nvSpPr>
      <xdr:spPr>
        <a:xfrm>
          <a:off x="13131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ポイントの増となっており、類似団体内平均と比較して</a:t>
          </a:r>
          <a:r>
            <a:rPr kumimoji="1" lang="en-US" altLang="ja-JP" sz="1200">
              <a:latin typeface="ＭＳ Ｐゴシック" panose="020B0600070205080204" pitchFamily="50" charset="-128"/>
              <a:ea typeface="ＭＳ Ｐゴシック" panose="020B0600070205080204" pitchFamily="50" charset="-128"/>
            </a:rPr>
            <a:t>23.6</a:t>
          </a:r>
          <a:r>
            <a:rPr kumimoji="1" lang="ja-JP" altLang="en-US" sz="1200">
              <a:latin typeface="ＭＳ Ｐゴシック" panose="020B0600070205080204" pitchFamily="50" charset="-128"/>
              <a:ea typeface="ＭＳ Ｐゴシック" panose="020B0600070205080204" pitchFamily="50" charset="-128"/>
            </a:rPr>
            <a:t>ポイント上回っている。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地方債現在高と債務負担行為額が増加しており、地方債現在高では杵築中学校改築事業と図書館改築事業による借入額の増加、債務負担行為では杵築中学校改築事業費を計上したことによる。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ケーブルテレビ幹線整備事業や学校給食センター改築事業等の大型建設事業が計画されており、地方債の発行が増加する見込みである。長期間にわたる公共事業実施の適正化を図り、財政の健全化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43" name="直線コネクタ 442"/>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4"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5" name="直線コネクタ 444"/>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112607</xdr:rowOff>
    </xdr:from>
    <xdr:to>
      <xdr:col>81</xdr:col>
      <xdr:colOff>44450</xdr:colOff>
      <xdr:row>15</xdr:row>
      <xdr:rowOff>141563</xdr:rowOff>
    </xdr:to>
    <xdr:cxnSp macro="">
      <xdr:nvCxnSpPr>
        <xdr:cNvPr id="448" name="直線コネクタ 447"/>
        <xdr:cNvCxnSpPr/>
      </xdr:nvCxnSpPr>
      <xdr:spPr>
        <a:xfrm>
          <a:off x="16179800" y="2684357"/>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9"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50" name="フローチャート: 判断 449"/>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112607</xdr:rowOff>
    </xdr:from>
    <xdr:to>
      <xdr:col>77</xdr:col>
      <xdr:colOff>44450</xdr:colOff>
      <xdr:row>15</xdr:row>
      <xdr:rowOff>119041</xdr:rowOff>
    </xdr:to>
    <xdr:cxnSp macro="">
      <xdr:nvCxnSpPr>
        <xdr:cNvPr id="451" name="直線コネクタ 450"/>
        <xdr:cNvCxnSpPr/>
      </xdr:nvCxnSpPr>
      <xdr:spPr>
        <a:xfrm flipV="1">
          <a:off x="15290800" y="2684357"/>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82042</xdr:rowOff>
    </xdr:from>
    <xdr:to>
      <xdr:col>77</xdr:col>
      <xdr:colOff>95250</xdr:colOff>
      <xdr:row>15</xdr:row>
      <xdr:rowOff>12192</xdr:rowOff>
    </xdr:to>
    <xdr:sp macro="" textlink="">
      <xdr:nvSpPr>
        <xdr:cNvPr id="452" name="フローチャート: 判断 451"/>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53" name="テキスト ボックス 452"/>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119041</xdr:rowOff>
    </xdr:from>
    <xdr:to>
      <xdr:col>72</xdr:col>
      <xdr:colOff>203200</xdr:colOff>
      <xdr:row>15</xdr:row>
      <xdr:rowOff>133519</xdr:rowOff>
    </xdr:to>
    <xdr:cxnSp macro="">
      <xdr:nvCxnSpPr>
        <xdr:cNvPr id="454" name="直線コネクタ 453"/>
        <xdr:cNvCxnSpPr/>
      </xdr:nvCxnSpPr>
      <xdr:spPr>
        <a:xfrm flipV="1">
          <a:off x="14401800" y="269079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5" name="フローチャート: 判断 454"/>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6" name="テキスト ボックス 455"/>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133519</xdr:rowOff>
    </xdr:from>
    <xdr:to>
      <xdr:col>68</xdr:col>
      <xdr:colOff>152400</xdr:colOff>
      <xdr:row>16</xdr:row>
      <xdr:rowOff>7112</xdr:rowOff>
    </xdr:to>
    <xdr:cxnSp macro="">
      <xdr:nvCxnSpPr>
        <xdr:cNvPr id="457" name="直線コネクタ 456"/>
        <xdr:cNvCxnSpPr/>
      </xdr:nvCxnSpPr>
      <xdr:spPr>
        <a:xfrm flipV="1">
          <a:off x="13512800" y="2705269"/>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58" name="フローチャート: 判断 457"/>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53950</xdr:rowOff>
    </xdr:from>
    <xdr:ext cx="762000" cy="259045"/>
    <xdr:sp macro="" textlink="">
      <xdr:nvSpPr>
        <xdr:cNvPr id="459" name="テキスト ボックス 458"/>
        <xdr:cNvSpPr txBox="1"/>
      </xdr:nvSpPr>
      <xdr:spPr>
        <a:xfrm>
          <a:off x="14020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60" name="フローチャート: 判断 459"/>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87732</xdr:rowOff>
    </xdr:from>
    <xdr:ext cx="762000" cy="259045"/>
    <xdr:sp macro="" textlink="">
      <xdr:nvSpPr>
        <xdr:cNvPr id="461" name="テキスト ボックス 460"/>
        <xdr:cNvSpPr txBox="1"/>
      </xdr:nvSpPr>
      <xdr:spPr>
        <a:xfrm>
          <a:off x="13131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90763</xdr:rowOff>
    </xdr:from>
    <xdr:to>
      <xdr:col>81</xdr:col>
      <xdr:colOff>95250</xdr:colOff>
      <xdr:row>16</xdr:row>
      <xdr:rowOff>20913</xdr:rowOff>
    </xdr:to>
    <xdr:sp macro="" textlink="">
      <xdr:nvSpPr>
        <xdr:cNvPr id="467" name="楕円 466"/>
        <xdr:cNvSpPr/>
      </xdr:nvSpPr>
      <xdr:spPr>
        <a:xfrm>
          <a:off x="16967200" y="26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62840</xdr:rowOff>
    </xdr:from>
    <xdr:ext cx="762000" cy="259045"/>
    <xdr:sp macro="" textlink="">
      <xdr:nvSpPr>
        <xdr:cNvPr id="468" name="将来負担の状況該当値テキスト"/>
        <xdr:cNvSpPr txBox="1"/>
      </xdr:nvSpPr>
      <xdr:spPr>
        <a:xfrm>
          <a:off x="17106900" y="263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61807</xdr:rowOff>
    </xdr:from>
    <xdr:to>
      <xdr:col>77</xdr:col>
      <xdr:colOff>95250</xdr:colOff>
      <xdr:row>15</xdr:row>
      <xdr:rowOff>163407</xdr:rowOff>
    </xdr:to>
    <xdr:sp macro="" textlink="">
      <xdr:nvSpPr>
        <xdr:cNvPr id="469" name="楕円 468"/>
        <xdr:cNvSpPr/>
      </xdr:nvSpPr>
      <xdr:spPr>
        <a:xfrm>
          <a:off x="16129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148184</xdr:rowOff>
    </xdr:from>
    <xdr:ext cx="736600" cy="259045"/>
    <xdr:sp macro="" textlink="">
      <xdr:nvSpPr>
        <xdr:cNvPr id="470" name="テキスト ボックス 469"/>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68241</xdr:rowOff>
    </xdr:from>
    <xdr:to>
      <xdr:col>73</xdr:col>
      <xdr:colOff>44450</xdr:colOff>
      <xdr:row>15</xdr:row>
      <xdr:rowOff>169841</xdr:rowOff>
    </xdr:to>
    <xdr:sp macro="" textlink="">
      <xdr:nvSpPr>
        <xdr:cNvPr id="471" name="楕円 470"/>
        <xdr:cNvSpPr/>
      </xdr:nvSpPr>
      <xdr:spPr>
        <a:xfrm>
          <a:off x="15240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154618</xdr:rowOff>
    </xdr:from>
    <xdr:ext cx="762000" cy="259045"/>
    <xdr:sp macro="" textlink="">
      <xdr:nvSpPr>
        <xdr:cNvPr id="472" name="テキスト ボックス 471"/>
        <xdr:cNvSpPr txBox="1"/>
      </xdr:nvSpPr>
      <xdr:spPr>
        <a:xfrm>
          <a:off x="14909800" y="272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82719</xdr:rowOff>
    </xdr:from>
    <xdr:to>
      <xdr:col>68</xdr:col>
      <xdr:colOff>203200</xdr:colOff>
      <xdr:row>16</xdr:row>
      <xdr:rowOff>12869</xdr:rowOff>
    </xdr:to>
    <xdr:sp macro="" textlink="">
      <xdr:nvSpPr>
        <xdr:cNvPr id="473" name="楕円 472"/>
        <xdr:cNvSpPr/>
      </xdr:nvSpPr>
      <xdr:spPr>
        <a:xfrm>
          <a:off x="14351000" y="26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23046</xdr:rowOff>
    </xdr:from>
    <xdr:ext cx="762000" cy="259045"/>
    <xdr:sp macro="" textlink="">
      <xdr:nvSpPr>
        <xdr:cNvPr id="474" name="テキスト ボックス 473"/>
        <xdr:cNvSpPr txBox="1"/>
      </xdr:nvSpPr>
      <xdr:spPr>
        <a:xfrm>
          <a:off x="14020800" y="242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127762</xdr:rowOff>
    </xdr:from>
    <xdr:to>
      <xdr:col>64</xdr:col>
      <xdr:colOff>152400</xdr:colOff>
      <xdr:row>16</xdr:row>
      <xdr:rowOff>57912</xdr:rowOff>
    </xdr:to>
    <xdr:sp macro="" textlink="">
      <xdr:nvSpPr>
        <xdr:cNvPr id="475" name="楕円 474"/>
        <xdr:cNvSpPr/>
      </xdr:nvSpPr>
      <xdr:spPr>
        <a:xfrm>
          <a:off x="13462000" y="26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68089</xdr:rowOff>
    </xdr:from>
    <xdr:ext cx="762000" cy="259045"/>
    <xdr:sp macro="" textlink="">
      <xdr:nvSpPr>
        <xdr:cNvPr id="476" name="テキスト ボックス 475"/>
        <xdr:cNvSpPr txBox="1"/>
      </xdr:nvSpPr>
      <xdr:spPr>
        <a:xfrm>
          <a:off x="13131800" y="246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29,871
29,718
280.08
20,913,792
20,308,460
498,109
10,595,558
23,900,215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前年度と比べて</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ポイント高くなり、類似団体内平均値と比較して</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ポイント高くなっている。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これは嘱託員報酬等を物件費から人件費に移行したことが要因となっている。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今までも人員の適正配置を行ってきており、人員の削減数も限界に近い状態にある。基本給の級別区分見直し・手当の縮小など人員削減以外での人件費削減策を推進していく必要がある。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37</xdr:row>
      <xdr:rowOff>124278</xdr:rowOff>
    </xdr:to>
    <xdr:cxnSp macro="">
      <xdr:nvCxnSpPr>
        <xdr:cNvPr id="68" name="直線コネクタ 67"/>
        <xdr:cNvCxnSpPr/>
      </xdr:nvCxnSpPr>
      <xdr:spPr>
        <a:xfrm>
          <a:off x="3987800" y="6261100"/>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106334</xdr:rowOff>
    </xdr:from>
    <xdr:ext cx="762000" cy="259045"/>
    <xdr:sp macro="" textlink="">
      <xdr:nvSpPr>
        <xdr:cNvPr id="69" name="人件費平均値テキスト"/>
        <xdr:cNvSpPr txBox="1"/>
      </xdr:nvSpPr>
      <xdr:spPr>
        <a:xfrm>
          <a:off x="4914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159657</xdr:rowOff>
    </xdr:from>
    <xdr:to>
      <xdr:col>19</xdr:col>
      <xdr:colOff>187325</xdr:colOff>
      <xdr:row>36</xdr:row>
      <xdr:rowOff>88900</xdr:rowOff>
    </xdr:to>
    <xdr:cxnSp macro="">
      <xdr:nvCxnSpPr>
        <xdr:cNvPr id="71" name="直線コネクタ 70"/>
        <xdr:cNvCxnSpPr/>
      </xdr:nvCxnSpPr>
      <xdr:spPr>
        <a:xfrm>
          <a:off x="3098800" y="5988957"/>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51905</xdr:rowOff>
    </xdr:from>
    <xdr:ext cx="736600" cy="259045"/>
    <xdr:sp macro="" textlink="">
      <xdr:nvSpPr>
        <xdr:cNvPr id="73" name="テキスト ボックス 72"/>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159657</xdr:rowOff>
    </xdr:from>
    <xdr:to>
      <xdr:col>15</xdr:col>
      <xdr:colOff>98425</xdr:colOff>
      <xdr:row>35</xdr:row>
      <xdr:rowOff>75293</xdr:rowOff>
    </xdr:to>
    <xdr:cxnSp macro="">
      <xdr:nvCxnSpPr>
        <xdr:cNvPr id="74" name="直線コネクタ 73"/>
        <xdr:cNvCxnSpPr/>
      </xdr:nvCxnSpPr>
      <xdr:spPr>
        <a:xfrm flipV="1">
          <a:off x="2209800" y="5988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78922</xdr:rowOff>
    </xdr:from>
    <xdr:to>
      <xdr:col>15</xdr:col>
      <xdr:colOff>149225</xdr:colOff>
      <xdr:row>36</xdr:row>
      <xdr:rowOff>9072</xdr:rowOff>
    </xdr:to>
    <xdr:sp macro="" textlink="">
      <xdr:nvSpPr>
        <xdr:cNvPr id="75" name="フローチャート: 判断 74"/>
        <xdr:cNvSpPr/>
      </xdr:nvSpPr>
      <xdr:spPr>
        <a:xfrm>
          <a:off x="3048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165299</xdr:rowOff>
    </xdr:from>
    <xdr:ext cx="762000" cy="259045"/>
    <xdr:sp macro="" textlink="">
      <xdr:nvSpPr>
        <xdr:cNvPr id="76" name="テキスト ボックス 75"/>
        <xdr:cNvSpPr txBox="1"/>
      </xdr:nvSpPr>
      <xdr:spPr>
        <a:xfrm>
          <a:off x="2717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53522</xdr:rowOff>
    </xdr:from>
    <xdr:to>
      <xdr:col>11</xdr:col>
      <xdr:colOff>9525</xdr:colOff>
      <xdr:row>35</xdr:row>
      <xdr:rowOff>75293</xdr:rowOff>
    </xdr:to>
    <xdr:cxnSp macro="">
      <xdr:nvCxnSpPr>
        <xdr:cNvPr id="77" name="直線コネクタ 76"/>
        <xdr:cNvCxnSpPr/>
      </xdr:nvCxnSpPr>
      <xdr:spPr>
        <a:xfrm>
          <a:off x="1320800" y="605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9" name="テキスト ボックス 78"/>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122464</xdr:rowOff>
    </xdr:from>
    <xdr:to>
      <xdr:col>6</xdr:col>
      <xdr:colOff>171450</xdr:colOff>
      <xdr:row>36</xdr:row>
      <xdr:rowOff>52614</xdr:rowOff>
    </xdr:to>
    <xdr:sp macro="" textlink="">
      <xdr:nvSpPr>
        <xdr:cNvPr id="80" name="フローチャート: 判断 79"/>
        <xdr:cNvSpPr/>
      </xdr:nvSpPr>
      <xdr:spPr>
        <a:xfrm>
          <a:off x="1270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37391</xdr:rowOff>
    </xdr:from>
    <xdr:ext cx="762000" cy="259045"/>
    <xdr:sp macro="" textlink="">
      <xdr:nvSpPr>
        <xdr:cNvPr id="81" name="テキスト ボックス 80"/>
        <xdr:cNvSpPr txBox="1"/>
      </xdr:nvSpPr>
      <xdr:spPr>
        <a:xfrm>
          <a:off x="939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87" name="楕円 86"/>
        <xdr:cNvSpPr/>
      </xdr:nvSpPr>
      <xdr:spPr>
        <a:xfrm>
          <a:off x="4775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45555</xdr:rowOff>
    </xdr:from>
    <xdr:ext cx="762000" cy="259045"/>
    <xdr:sp macro="" textlink="">
      <xdr:nvSpPr>
        <xdr:cNvPr id="88" name="人件費該当値テキスト"/>
        <xdr:cNvSpPr txBox="1"/>
      </xdr:nvSpPr>
      <xdr:spPr>
        <a:xfrm>
          <a:off x="4914900" y="638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9" name="楕円 88"/>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90" name="テキスト ボックス 89"/>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108857</xdr:rowOff>
    </xdr:from>
    <xdr:to>
      <xdr:col>15</xdr:col>
      <xdr:colOff>149225</xdr:colOff>
      <xdr:row>35</xdr:row>
      <xdr:rowOff>39007</xdr:rowOff>
    </xdr:to>
    <xdr:sp macro="" textlink="">
      <xdr:nvSpPr>
        <xdr:cNvPr id="91" name="楕円 90"/>
        <xdr:cNvSpPr/>
      </xdr:nvSpPr>
      <xdr:spPr>
        <a:xfrm>
          <a:off x="3048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49184</xdr:rowOff>
    </xdr:from>
    <xdr:ext cx="762000" cy="259045"/>
    <xdr:sp macro="" textlink="">
      <xdr:nvSpPr>
        <xdr:cNvPr id="92" name="テキスト ボックス 91"/>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24493</xdr:rowOff>
    </xdr:from>
    <xdr:to>
      <xdr:col>11</xdr:col>
      <xdr:colOff>60325</xdr:colOff>
      <xdr:row>35</xdr:row>
      <xdr:rowOff>126093</xdr:rowOff>
    </xdr:to>
    <xdr:sp macro="" textlink="">
      <xdr:nvSpPr>
        <xdr:cNvPr id="93" name="楕円 92"/>
        <xdr:cNvSpPr/>
      </xdr:nvSpPr>
      <xdr:spPr>
        <a:xfrm>
          <a:off x="2159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136270</xdr:rowOff>
    </xdr:from>
    <xdr:ext cx="762000" cy="259045"/>
    <xdr:sp macro="" textlink="">
      <xdr:nvSpPr>
        <xdr:cNvPr id="94" name="テキスト ボックス 93"/>
        <xdr:cNvSpPr txBox="1"/>
      </xdr:nvSpPr>
      <xdr:spPr>
        <a:xfrm>
          <a:off x="1828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2722</xdr:rowOff>
    </xdr:from>
    <xdr:to>
      <xdr:col>6</xdr:col>
      <xdr:colOff>171450</xdr:colOff>
      <xdr:row>35</xdr:row>
      <xdr:rowOff>104322</xdr:rowOff>
    </xdr:to>
    <xdr:sp macro="" textlink="">
      <xdr:nvSpPr>
        <xdr:cNvPr id="95" name="楕円 94"/>
        <xdr:cNvSpPr/>
      </xdr:nvSpPr>
      <xdr:spPr>
        <a:xfrm>
          <a:off x="1270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114499</xdr:rowOff>
    </xdr:from>
    <xdr:ext cx="762000" cy="259045"/>
    <xdr:sp macro="" textlink="">
      <xdr:nvSpPr>
        <xdr:cNvPr id="96" name="テキスト ボックス 95"/>
        <xdr:cNvSpPr txBox="1"/>
      </xdr:nvSpPr>
      <xdr:spPr>
        <a:xfrm>
          <a:off x="939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ポイント低下し、類似団体内平均値と比較して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ポイント低くなっている。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嘱託員報酬等を物件費から人件費に移行したことによって、物件費の割合が低くなっているが、その他の経常経費の物件費は横ばいの状態にある。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今後も指定管理制度及び民間委託を図っていくことから、経常経費の物件費が増加することが見込まれるが、需用費や通信運搬費等の物件費を精査し削減に努める。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25400</xdr:rowOff>
    </xdr:from>
    <xdr:to>
      <xdr:col>82</xdr:col>
      <xdr:colOff>107950</xdr:colOff>
      <xdr:row>19</xdr:row>
      <xdr:rowOff>19050</xdr:rowOff>
    </xdr:to>
    <xdr:cxnSp macro="">
      <xdr:nvCxnSpPr>
        <xdr:cNvPr id="129" name="直線コネクタ 128"/>
        <xdr:cNvCxnSpPr/>
      </xdr:nvCxnSpPr>
      <xdr:spPr>
        <a:xfrm flipV="1">
          <a:off x="15671800" y="31115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22877</xdr:rowOff>
    </xdr:from>
    <xdr:ext cx="762000" cy="259045"/>
    <xdr:sp macro="" textlink="">
      <xdr:nvSpPr>
        <xdr:cNvPr id="130" name="物件費平均値テキスト"/>
        <xdr:cNvSpPr txBox="1"/>
      </xdr:nvSpPr>
      <xdr:spPr>
        <a:xfrm>
          <a:off x="16598900" y="310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6350</xdr:rowOff>
    </xdr:from>
    <xdr:to>
      <xdr:col>78</xdr:col>
      <xdr:colOff>69850</xdr:colOff>
      <xdr:row>19</xdr:row>
      <xdr:rowOff>19050</xdr:rowOff>
    </xdr:to>
    <xdr:cxnSp macro="">
      <xdr:nvCxnSpPr>
        <xdr:cNvPr id="132" name="直線コネクタ 131"/>
        <xdr:cNvCxnSpPr/>
      </xdr:nvCxnSpPr>
      <xdr:spPr>
        <a:xfrm>
          <a:off x="14782800" y="326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34" name="テキスト ボックス 133"/>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6350</xdr:rowOff>
    </xdr:from>
    <xdr:to>
      <xdr:col>73</xdr:col>
      <xdr:colOff>180975</xdr:colOff>
      <xdr:row>19</xdr:row>
      <xdr:rowOff>57150</xdr:rowOff>
    </xdr:to>
    <xdr:cxnSp macro="">
      <xdr:nvCxnSpPr>
        <xdr:cNvPr id="135" name="直線コネクタ 134"/>
        <xdr:cNvCxnSpPr/>
      </xdr:nvCxnSpPr>
      <xdr:spPr>
        <a:xfrm flipV="1">
          <a:off x="13893800" y="326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63500</xdr:rowOff>
    </xdr:from>
    <xdr:to>
      <xdr:col>69</xdr:col>
      <xdr:colOff>92075</xdr:colOff>
      <xdr:row>19</xdr:row>
      <xdr:rowOff>57150</xdr:rowOff>
    </xdr:to>
    <xdr:cxnSp macro="">
      <xdr:nvCxnSpPr>
        <xdr:cNvPr id="138" name="直線コネクタ 137"/>
        <xdr:cNvCxnSpPr/>
      </xdr:nvCxnSpPr>
      <xdr:spPr>
        <a:xfrm>
          <a:off x="13004800" y="3149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2" name="テキスト ボックス 141"/>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146050</xdr:rowOff>
    </xdr:from>
    <xdr:to>
      <xdr:col>82</xdr:col>
      <xdr:colOff>158750</xdr:colOff>
      <xdr:row>18</xdr:row>
      <xdr:rowOff>76200</xdr:rowOff>
    </xdr:to>
    <xdr:sp macro="" textlink="">
      <xdr:nvSpPr>
        <xdr:cNvPr id="148" name="楕円 147"/>
        <xdr:cNvSpPr/>
      </xdr:nvSpPr>
      <xdr:spPr>
        <a:xfrm>
          <a:off x="164592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9"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139700</xdr:rowOff>
    </xdr:from>
    <xdr:to>
      <xdr:col>78</xdr:col>
      <xdr:colOff>120650</xdr:colOff>
      <xdr:row>19</xdr:row>
      <xdr:rowOff>69850</xdr:rowOff>
    </xdr:to>
    <xdr:sp macro="" textlink="">
      <xdr:nvSpPr>
        <xdr:cNvPr id="150" name="楕円 149"/>
        <xdr:cNvSpPr/>
      </xdr:nvSpPr>
      <xdr:spPr>
        <a:xfrm>
          <a:off x="15621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54627</xdr:rowOff>
    </xdr:from>
    <xdr:ext cx="736600" cy="259045"/>
    <xdr:sp macro="" textlink="">
      <xdr:nvSpPr>
        <xdr:cNvPr id="151" name="テキスト ボックス 150"/>
        <xdr:cNvSpPr txBox="1"/>
      </xdr:nvSpPr>
      <xdr:spPr>
        <a:xfrm>
          <a:off x="15290800" y="331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127000</xdr:rowOff>
    </xdr:from>
    <xdr:to>
      <xdr:col>74</xdr:col>
      <xdr:colOff>31750</xdr:colOff>
      <xdr:row>19</xdr:row>
      <xdr:rowOff>57150</xdr:rowOff>
    </xdr:to>
    <xdr:sp macro="" textlink="">
      <xdr:nvSpPr>
        <xdr:cNvPr id="152" name="楕円 151"/>
        <xdr:cNvSpPr/>
      </xdr:nvSpPr>
      <xdr:spPr>
        <a:xfrm>
          <a:off x="14732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41927</xdr:rowOff>
    </xdr:from>
    <xdr:ext cx="762000" cy="259045"/>
    <xdr:sp macro="" textlink="">
      <xdr:nvSpPr>
        <xdr:cNvPr id="153" name="テキスト ボックス 152"/>
        <xdr:cNvSpPr txBox="1"/>
      </xdr:nvSpPr>
      <xdr:spPr>
        <a:xfrm>
          <a:off x="14401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6350</xdr:rowOff>
    </xdr:from>
    <xdr:to>
      <xdr:col>69</xdr:col>
      <xdr:colOff>142875</xdr:colOff>
      <xdr:row>19</xdr:row>
      <xdr:rowOff>107950</xdr:rowOff>
    </xdr:to>
    <xdr:sp macro="" textlink="">
      <xdr:nvSpPr>
        <xdr:cNvPr id="154" name="楕円 153"/>
        <xdr:cNvSpPr/>
      </xdr:nvSpPr>
      <xdr:spPr>
        <a:xfrm>
          <a:off x="13843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92727</xdr:rowOff>
    </xdr:from>
    <xdr:ext cx="762000" cy="259045"/>
    <xdr:sp macro="" textlink="">
      <xdr:nvSpPr>
        <xdr:cNvPr id="155" name="テキスト ボックス 154"/>
        <xdr:cNvSpPr txBox="1"/>
      </xdr:nvSpPr>
      <xdr:spPr>
        <a:xfrm>
          <a:off x="13512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xdr:rowOff>
    </xdr:from>
    <xdr:to>
      <xdr:col>65</xdr:col>
      <xdr:colOff>53975</xdr:colOff>
      <xdr:row>18</xdr:row>
      <xdr:rowOff>114300</xdr:rowOff>
    </xdr:to>
    <xdr:sp macro="" textlink="">
      <xdr:nvSpPr>
        <xdr:cNvPr id="156" name="楕円 155"/>
        <xdr:cNvSpPr/>
      </xdr:nvSpPr>
      <xdr:spPr>
        <a:xfrm>
          <a:off x="12954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99077</xdr:rowOff>
    </xdr:from>
    <xdr:ext cx="762000" cy="259045"/>
    <xdr:sp macro="" textlink="">
      <xdr:nvSpPr>
        <xdr:cNvPr id="157" name="テキスト ボックス 156"/>
        <xdr:cNvSpPr txBox="1"/>
      </xdr:nvSpPr>
      <xdr:spPr>
        <a:xfrm>
          <a:off x="12623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前年度と比べて</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ポイント高くなり、類似団体内平均値と比較して</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ポイント高くなっている。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増加の要因としては、子ども・子育て支援給付費や障害者自立支援給付事業の増額等が挙げられる。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法制度に則った扶助費の増加傾向が続いており、短期的な縮減は難しい状況にある。単独事業での扶助費額や予算全体のバランスを踏まえ、許容範囲内の増加に留める努力が必要である。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59</xdr:row>
      <xdr:rowOff>31750</xdr:rowOff>
    </xdr:to>
    <xdr:cxnSp macro="">
      <xdr:nvCxnSpPr>
        <xdr:cNvPr id="190" name="直線コネクタ 189"/>
        <xdr:cNvCxnSpPr/>
      </xdr:nvCxnSpPr>
      <xdr:spPr>
        <a:xfrm>
          <a:off x="3987800" y="9956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58</xdr:row>
      <xdr:rowOff>12700</xdr:rowOff>
    </xdr:to>
    <xdr:cxnSp macro="">
      <xdr:nvCxnSpPr>
        <xdr:cNvPr id="193" name="直線コネクタ 192"/>
        <xdr:cNvCxnSpPr/>
      </xdr:nvCxnSpPr>
      <xdr:spPr>
        <a:xfrm>
          <a:off x="3098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57</xdr:row>
      <xdr:rowOff>127000</xdr:rowOff>
    </xdr:to>
    <xdr:cxnSp macro="">
      <xdr:nvCxnSpPr>
        <xdr:cNvPr id="196" name="直線コネクタ 195"/>
        <xdr:cNvCxnSpPr/>
      </xdr:nvCxnSpPr>
      <xdr:spPr>
        <a:xfrm>
          <a:off x="2209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8" name="テキスト ボックス 197"/>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57</xdr:row>
      <xdr:rowOff>50800</xdr:rowOff>
    </xdr:to>
    <xdr:cxnSp macro="">
      <xdr:nvCxnSpPr>
        <xdr:cNvPr id="199" name="直線コネクタ 198"/>
        <xdr:cNvCxnSpPr/>
      </xdr:nvCxnSpPr>
      <xdr:spPr>
        <a:xfrm>
          <a:off x="1320800" y="95377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01" name="テキスト ボックス 20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9" name="楕円 208"/>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10"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1" name="楕円 210"/>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2" name="テキスト ボックス 211"/>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13" name="楕円 212"/>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14" name="テキスト ボックス 213"/>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15" name="楕円 214"/>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16" name="テキスト ボックス 215"/>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8" name="テキスト ボックス 217"/>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ポイント低くなっているが、類似団体内平均値と比べると</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これは国民健康保険特別会計への繰出金が減額したことによる。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今後も予防への取組みや保険税徴収率向上等により普通会計の負担額を減らしていくよう努める。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0" name="直線コネクタ 249"/>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31750</xdr:rowOff>
    </xdr:from>
    <xdr:to>
      <xdr:col>82</xdr:col>
      <xdr:colOff>107950</xdr:colOff>
      <xdr:row>58</xdr:row>
      <xdr:rowOff>41275</xdr:rowOff>
    </xdr:to>
    <xdr:cxnSp macro="">
      <xdr:nvCxnSpPr>
        <xdr:cNvPr id="255" name="直線コネクタ 254"/>
        <xdr:cNvCxnSpPr/>
      </xdr:nvCxnSpPr>
      <xdr:spPr>
        <a:xfrm flipV="1">
          <a:off x="15671800" y="99758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7002</xdr:rowOff>
    </xdr:from>
    <xdr:ext cx="762000" cy="259045"/>
    <xdr:sp macro="" textlink="">
      <xdr:nvSpPr>
        <xdr:cNvPr id="256" name="その他平均値テキスト"/>
        <xdr:cNvSpPr txBox="1"/>
      </xdr:nvSpPr>
      <xdr:spPr>
        <a:xfrm>
          <a:off x="16598900" y="9608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155575</xdr:rowOff>
    </xdr:from>
    <xdr:to>
      <xdr:col>78</xdr:col>
      <xdr:colOff>69850</xdr:colOff>
      <xdr:row>58</xdr:row>
      <xdr:rowOff>41275</xdr:rowOff>
    </xdr:to>
    <xdr:cxnSp macro="">
      <xdr:nvCxnSpPr>
        <xdr:cNvPr id="258" name="直線コネクタ 257"/>
        <xdr:cNvCxnSpPr/>
      </xdr:nvCxnSpPr>
      <xdr:spPr>
        <a:xfrm>
          <a:off x="14782800" y="99282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9" name="フローチャート: 判断 258"/>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64152</xdr:rowOff>
    </xdr:from>
    <xdr:ext cx="736600" cy="259045"/>
    <xdr:sp macro="" textlink="">
      <xdr:nvSpPr>
        <xdr:cNvPr id="260" name="テキスト ボックス 259"/>
        <xdr:cNvSpPr txBox="1"/>
      </xdr:nvSpPr>
      <xdr:spPr>
        <a:xfrm>
          <a:off x="15290800" y="949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155575</xdr:rowOff>
    </xdr:from>
    <xdr:to>
      <xdr:col>73</xdr:col>
      <xdr:colOff>180975</xdr:colOff>
      <xdr:row>57</xdr:row>
      <xdr:rowOff>155575</xdr:rowOff>
    </xdr:to>
    <xdr:cxnSp macro="">
      <xdr:nvCxnSpPr>
        <xdr:cNvPr id="261" name="直線コネクタ 260"/>
        <xdr:cNvCxnSpPr/>
      </xdr:nvCxnSpPr>
      <xdr:spPr>
        <a:xfrm>
          <a:off x="13893800" y="9928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142875</xdr:rowOff>
    </xdr:from>
    <xdr:to>
      <xdr:col>74</xdr:col>
      <xdr:colOff>31750</xdr:colOff>
      <xdr:row>57</xdr:row>
      <xdr:rowOff>73025</xdr:rowOff>
    </xdr:to>
    <xdr:sp macro="" textlink="">
      <xdr:nvSpPr>
        <xdr:cNvPr id="262" name="フローチャート: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83202</xdr:rowOff>
    </xdr:from>
    <xdr:ext cx="762000" cy="259045"/>
    <xdr:sp macro="" textlink="">
      <xdr:nvSpPr>
        <xdr:cNvPr id="263" name="テキスト ボックス 262"/>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155575</xdr:rowOff>
    </xdr:from>
    <xdr:to>
      <xdr:col>69</xdr:col>
      <xdr:colOff>92075</xdr:colOff>
      <xdr:row>57</xdr:row>
      <xdr:rowOff>165100</xdr:rowOff>
    </xdr:to>
    <xdr:cxnSp macro="">
      <xdr:nvCxnSpPr>
        <xdr:cNvPr id="264" name="直線コネクタ 263"/>
        <xdr:cNvCxnSpPr/>
      </xdr:nvCxnSpPr>
      <xdr:spPr>
        <a:xfrm flipV="1">
          <a:off x="13004800" y="9928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142875</xdr:rowOff>
    </xdr:from>
    <xdr:to>
      <xdr:col>69</xdr:col>
      <xdr:colOff>142875</xdr:colOff>
      <xdr:row>57</xdr:row>
      <xdr:rowOff>73025</xdr:rowOff>
    </xdr:to>
    <xdr:sp macro="" textlink="">
      <xdr:nvSpPr>
        <xdr:cNvPr id="265" name="フローチャート: 判断 264"/>
        <xdr:cNvSpPr/>
      </xdr:nvSpPr>
      <xdr:spPr>
        <a:xfrm>
          <a:off x="13843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83202</xdr:rowOff>
    </xdr:from>
    <xdr:ext cx="762000" cy="259045"/>
    <xdr:sp macro="" textlink="">
      <xdr:nvSpPr>
        <xdr:cNvPr id="266" name="テキスト ボックス 265"/>
        <xdr:cNvSpPr txBox="1"/>
      </xdr:nvSpPr>
      <xdr:spPr>
        <a:xfrm>
          <a:off x="13512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7" name="フローチャート: 判断 266"/>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8" name="テキスト ボックス 267"/>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152400</xdr:rowOff>
    </xdr:from>
    <xdr:to>
      <xdr:col>82</xdr:col>
      <xdr:colOff>158750</xdr:colOff>
      <xdr:row>58</xdr:row>
      <xdr:rowOff>82550</xdr:rowOff>
    </xdr:to>
    <xdr:sp macro="" textlink="">
      <xdr:nvSpPr>
        <xdr:cNvPr id="274" name="楕円 273"/>
        <xdr:cNvSpPr/>
      </xdr:nvSpPr>
      <xdr:spPr>
        <a:xfrm>
          <a:off x="16459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124477</xdr:rowOff>
    </xdr:from>
    <xdr:ext cx="762000" cy="259045"/>
    <xdr:sp macro="" textlink="">
      <xdr:nvSpPr>
        <xdr:cNvPr id="275" name="その他該当値テキスト"/>
        <xdr:cNvSpPr txBox="1"/>
      </xdr:nvSpPr>
      <xdr:spPr>
        <a:xfrm>
          <a:off x="16598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161925</xdr:rowOff>
    </xdr:from>
    <xdr:to>
      <xdr:col>78</xdr:col>
      <xdr:colOff>120650</xdr:colOff>
      <xdr:row>58</xdr:row>
      <xdr:rowOff>92075</xdr:rowOff>
    </xdr:to>
    <xdr:sp macro="" textlink="">
      <xdr:nvSpPr>
        <xdr:cNvPr id="276" name="楕円 275"/>
        <xdr:cNvSpPr/>
      </xdr:nvSpPr>
      <xdr:spPr>
        <a:xfrm>
          <a:off x="15621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76852</xdr:rowOff>
    </xdr:from>
    <xdr:ext cx="736600" cy="259045"/>
    <xdr:sp macro="" textlink="">
      <xdr:nvSpPr>
        <xdr:cNvPr id="277" name="テキスト ボックス 276"/>
        <xdr:cNvSpPr txBox="1"/>
      </xdr:nvSpPr>
      <xdr:spPr>
        <a:xfrm>
          <a:off x="15290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104775</xdr:rowOff>
    </xdr:from>
    <xdr:to>
      <xdr:col>74</xdr:col>
      <xdr:colOff>31750</xdr:colOff>
      <xdr:row>58</xdr:row>
      <xdr:rowOff>34925</xdr:rowOff>
    </xdr:to>
    <xdr:sp macro="" textlink="">
      <xdr:nvSpPr>
        <xdr:cNvPr id="278" name="楕円 277"/>
        <xdr:cNvSpPr/>
      </xdr:nvSpPr>
      <xdr:spPr>
        <a:xfrm>
          <a:off x="14732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19702</xdr:rowOff>
    </xdr:from>
    <xdr:ext cx="762000" cy="259045"/>
    <xdr:sp macro="" textlink="">
      <xdr:nvSpPr>
        <xdr:cNvPr id="279" name="テキスト ボックス 278"/>
        <xdr:cNvSpPr txBox="1"/>
      </xdr:nvSpPr>
      <xdr:spPr>
        <a:xfrm>
          <a:off x="14401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104775</xdr:rowOff>
    </xdr:from>
    <xdr:to>
      <xdr:col>69</xdr:col>
      <xdr:colOff>142875</xdr:colOff>
      <xdr:row>58</xdr:row>
      <xdr:rowOff>34925</xdr:rowOff>
    </xdr:to>
    <xdr:sp macro="" textlink="">
      <xdr:nvSpPr>
        <xdr:cNvPr id="280" name="楕円 279"/>
        <xdr:cNvSpPr/>
      </xdr:nvSpPr>
      <xdr:spPr>
        <a:xfrm>
          <a:off x="13843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19702</xdr:rowOff>
    </xdr:from>
    <xdr:ext cx="762000" cy="259045"/>
    <xdr:sp macro="" textlink="">
      <xdr:nvSpPr>
        <xdr:cNvPr id="281" name="テキスト ボックス 280"/>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114300</xdr:rowOff>
    </xdr:from>
    <xdr:to>
      <xdr:col>65</xdr:col>
      <xdr:colOff>53975</xdr:colOff>
      <xdr:row>58</xdr:row>
      <xdr:rowOff>44450</xdr:rowOff>
    </xdr:to>
    <xdr:sp macro="" textlink="">
      <xdr:nvSpPr>
        <xdr:cNvPr id="282" name="楕円 281"/>
        <xdr:cNvSpPr/>
      </xdr:nvSpPr>
      <xdr:spPr>
        <a:xfrm>
          <a:off x="12954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29227</xdr:rowOff>
    </xdr:from>
    <xdr:ext cx="762000" cy="259045"/>
    <xdr:sp macro="" textlink="">
      <xdr:nvSpPr>
        <xdr:cNvPr id="283" name="テキスト ボックス 282"/>
        <xdr:cNvSpPr txBox="1"/>
      </xdr:nvSpPr>
      <xdr:spPr>
        <a:xfrm>
          <a:off x="12623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ポイント高くなったが、類似団体内平均値と比較して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ポイント低い状況にある。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消防組合や広域圏事務組合（藤ヶ谷清掃センター事業会計）への公債費分の負担金が増加したことによる。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一部事務組合の設備や施設の老朽化に伴い、今後も公債費分負担金が増加すると見込まれる。その他団体への補助金等も見直しつつ、一部事務組も含めた中長期的な財政計画を見直す必要がある。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0" name="直線コネクタ 309"/>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11"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2" name="直線コネクタ 311"/>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13"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4" name="直線コネクタ 313"/>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107950</xdr:rowOff>
    </xdr:from>
    <xdr:to>
      <xdr:col>82</xdr:col>
      <xdr:colOff>107950</xdr:colOff>
      <xdr:row>37</xdr:row>
      <xdr:rowOff>168910</xdr:rowOff>
    </xdr:to>
    <xdr:cxnSp macro="">
      <xdr:nvCxnSpPr>
        <xdr:cNvPr id="315" name="直線コネクタ 314"/>
        <xdr:cNvCxnSpPr/>
      </xdr:nvCxnSpPr>
      <xdr:spPr>
        <a:xfrm>
          <a:off x="15671800" y="64516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158767</xdr:rowOff>
    </xdr:from>
    <xdr:ext cx="762000" cy="259045"/>
    <xdr:sp macro="" textlink="">
      <xdr:nvSpPr>
        <xdr:cNvPr id="316" name="補助費等平均値テキスト"/>
        <xdr:cNvSpPr txBox="1"/>
      </xdr:nvSpPr>
      <xdr:spPr>
        <a:xfrm>
          <a:off x="16598900" y="650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7" name="フローチャート: 判断 316"/>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16510</xdr:rowOff>
    </xdr:from>
    <xdr:to>
      <xdr:col>78</xdr:col>
      <xdr:colOff>69850</xdr:colOff>
      <xdr:row>37</xdr:row>
      <xdr:rowOff>107950</xdr:rowOff>
    </xdr:to>
    <xdr:cxnSp macro="">
      <xdr:nvCxnSpPr>
        <xdr:cNvPr id="318" name="直線コネクタ 317"/>
        <xdr:cNvCxnSpPr/>
      </xdr:nvCxnSpPr>
      <xdr:spPr>
        <a:xfrm>
          <a:off x="14782800" y="6360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9" name="フローチャート: 判断 318"/>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78757</xdr:rowOff>
    </xdr:from>
    <xdr:ext cx="736600" cy="259045"/>
    <xdr:sp macro="" textlink="">
      <xdr:nvSpPr>
        <xdr:cNvPr id="320" name="テキスト ボックス 319"/>
        <xdr:cNvSpPr txBox="1"/>
      </xdr:nvSpPr>
      <xdr:spPr>
        <a:xfrm>
          <a:off x="15290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16510</xdr:rowOff>
    </xdr:to>
    <xdr:cxnSp macro="">
      <xdr:nvCxnSpPr>
        <xdr:cNvPr id="321" name="直線コネクタ 320"/>
        <xdr:cNvCxnSpPr/>
      </xdr:nvCxnSpPr>
      <xdr:spPr>
        <a:xfrm>
          <a:off x="13893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2" name="フローチャート: 判断 321"/>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23" name="テキスト ボックス 322"/>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8890</xdr:rowOff>
    </xdr:to>
    <xdr:cxnSp macro="">
      <xdr:nvCxnSpPr>
        <xdr:cNvPr id="324" name="直線コネクタ 323"/>
        <xdr:cNvCxnSpPr/>
      </xdr:nvCxnSpPr>
      <xdr:spPr>
        <a:xfrm flipV="1">
          <a:off x="13004800" y="634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125730</xdr:rowOff>
    </xdr:from>
    <xdr:to>
      <xdr:col>69</xdr:col>
      <xdr:colOff>142875</xdr:colOff>
      <xdr:row>38</xdr:row>
      <xdr:rowOff>55880</xdr:rowOff>
    </xdr:to>
    <xdr:sp macro="" textlink="">
      <xdr:nvSpPr>
        <xdr:cNvPr id="325" name="フローチャート: 判断 324"/>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40657</xdr:rowOff>
    </xdr:from>
    <xdr:ext cx="762000" cy="259045"/>
    <xdr:sp macro="" textlink="">
      <xdr:nvSpPr>
        <xdr:cNvPr id="326" name="テキスト ボックス 325"/>
        <xdr:cNvSpPr txBox="1"/>
      </xdr:nvSpPr>
      <xdr:spPr>
        <a:xfrm>
          <a:off x="13512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7" name="フローチャート: 判断 326"/>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28" name="テキスト ボックス 327"/>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118110</xdr:rowOff>
    </xdr:from>
    <xdr:to>
      <xdr:col>82</xdr:col>
      <xdr:colOff>158750</xdr:colOff>
      <xdr:row>38</xdr:row>
      <xdr:rowOff>48260</xdr:rowOff>
    </xdr:to>
    <xdr:sp macro="" textlink="">
      <xdr:nvSpPr>
        <xdr:cNvPr id="334" name="楕円 333"/>
        <xdr:cNvSpPr/>
      </xdr:nvSpPr>
      <xdr:spPr>
        <a:xfrm>
          <a:off x="16459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134637</xdr:rowOff>
    </xdr:from>
    <xdr:ext cx="762000" cy="259045"/>
    <xdr:sp macro="" textlink="">
      <xdr:nvSpPr>
        <xdr:cNvPr id="335" name="補助費等該当値テキスト"/>
        <xdr:cNvSpPr txBox="1"/>
      </xdr:nvSpPr>
      <xdr:spPr>
        <a:xfrm>
          <a:off x="165989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57150</xdr:rowOff>
    </xdr:from>
    <xdr:to>
      <xdr:col>78</xdr:col>
      <xdr:colOff>120650</xdr:colOff>
      <xdr:row>37</xdr:row>
      <xdr:rowOff>158750</xdr:rowOff>
    </xdr:to>
    <xdr:sp macro="" textlink="">
      <xdr:nvSpPr>
        <xdr:cNvPr id="336" name="楕円 335"/>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37" name="テキスト ボックス 336"/>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137160</xdr:rowOff>
    </xdr:from>
    <xdr:to>
      <xdr:col>74</xdr:col>
      <xdr:colOff>31750</xdr:colOff>
      <xdr:row>37</xdr:row>
      <xdr:rowOff>67310</xdr:rowOff>
    </xdr:to>
    <xdr:sp macro="" textlink="">
      <xdr:nvSpPr>
        <xdr:cNvPr id="338" name="楕円 337"/>
        <xdr:cNvSpPr/>
      </xdr:nvSpPr>
      <xdr:spPr>
        <a:xfrm>
          <a:off x="14732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77487</xdr:rowOff>
    </xdr:from>
    <xdr:ext cx="762000" cy="259045"/>
    <xdr:sp macro="" textlink="">
      <xdr:nvSpPr>
        <xdr:cNvPr id="339" name="テキスト ボックス 338"/>
        <xdr:cNvSpPr txBox="1"/>
      </xdr:nvSpPr>
      <xdr:spPr>
        <a:xfrm>
          <a:off x="14401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40" name="楕円 339"/>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41" name="テキスト ボックス 340"/>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42" name="楕円 341"/>
        <xdr:cNvSpPr/>
      </xdr:nvSpPr>
      <xdr:spPr>
        <a:xfrm>
          <a:off x="12954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69867</xdr:rowOff>
    </xdr:from>
    <xdr:ext cx="762000" cy="259045"/>
    <xdr:sp macro="" textlink="">
      <xdr:nvSpPr>
        <xdr:cNvPr id="343" name="テキスト ボックス 342"/>
        <xdr:cNvSpPr txBox="1"/>
      </xdr:nvSpPr>
      <xdr:spPr>
        <a:xfrm>
          <a:off x="12623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ポイント低くなっているが、類似団体内平均値と比較して</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ポイント高い状況にある。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過疎対策事業や地方道路整備事業の償還額が減少したことが改善につながった。しかし、杵築中学校改築事業や図書館改築事業等の大型建設事業の元金償還が開始されれば、増加することが見込まれる。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地方債の発行に当たっては全体の事業計画に則り、後年度負担が過重にならないよう効率的な発行を行う。</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1" name="直線コネクタ 370"/>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3" name="直線コネクタ 37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4"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5" name="直線コネクタ 374"/>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104139</xdr:rowOff>
    </xdr:from>
    <xdr:to>
      <xdr:col>24</xdr:col>
      <xdr:colOff>25400</xdr:colOff>
      <xdr:row>80</xdr:row>
      <xdr:rowOff>119380</xdr:rowOff>
    </xdr:to>
    <xdr:cxnSp macro="">
      <xdr:nvCxnSpPr>
        <xdr:cNvPr id="376" name="直線コネクタ 375"/>
        <xdr:cNvCxnSpPr/>
      </xdr:nvCxnSpPr>
      <xdr:spPr>
        <a:xfrm flipV="1">
          <a:off x="3987800" y="138201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146066</xdr:rowOff>
    </xdr:from>
    <xdr:ext cx="762000" cy="259045"/>
    <xdr:sp macro="" textlink="">
      <xdr:nvSpPr>
        <xdr:cNvPr id="377" name="公債費平均値テキスト"/>
        <xdr:cNvSpPr txBox="1"/>
      </xdr:nvSpPr>
      <xdr:spPr>
        <a:xfrm>
          <a:off x="4914900" y="13347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8" name="フローチャート: 判断 377"/>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43180</xdr:rowOff>
    </xdr:from>
    <xdr:to>
      <xdr:col>19</xdr:col>
      <xdr:colOff>187325</xdr:colOff>
      <xdr:row>80</xdr:row>
      <xdr:rowOff>119380</xdr:rowOff>
    </xdr:to>
    <xdr:cxnSp macro="">
      <xdr:nvCxnSpPr>
        <xdr:cNvPr id="379" name="直線コネクタ 378"/>
        <xdr:cNvCxnSpPr/>
      </xdr:nvCxnSpPr>
      <xdr:spPr>
        <a:xfrm>
          <a:off x="3098800" y="13759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0" name="フローチャート: 判断 379"/>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54627</xdr:rowOff>
    </xdr:from>
    <xdr:ext cx="736600" cy="259045"/>
    <xdr:sp macro="" textlink="">
      <xdr:nvSpPr>
        <xdr:cNvPr id="381" name="テキスト ボックス 380"/>
        <xdr:cNvSpPr txBox="1"/>
      </xdr:nvSpPr>
      <xdr:spPr>
        <a:xfrm>
          <a:off x="3606800" y="132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43180</xdr:rowOff>
    </xdr:from>
    <xdr:to>
      <xdr:col>15</xdr:col>
      <xdr:colOff>98425</xdr:colOff>
      <xdr:row>80</xdr:row>
      <xdr:rowOff>104139</xdr:rowOff>
    </xdr:to>
    <xdr:cxnSp macro="">
      <xdr:nvCxnSpPr>
        <xdr:cNvPr id="382" name="直線コネクタ 381"/>
        <xdr:cNvCxnSpPr/>
      </xdr:nvCxnSpPr>
      <xdr:spPr>
        <a:xfrm flipV="1">
          <a:off x="2209800" y="137591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83" name="フローチャート: 判断 38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39388</xdr:rowOff>
    </xdr:from>
    <xdr:ext cx="762000" cy="259045"/>
    <xdr:sp macro="" textlink="">
      <xdr:nvSpPr>
        <xdr:cNvPr id="384" name="テキスト ボックス 383"/>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88900</xdr:rowOff>
    </xdr:from>
    <xdr:to>
      <xdr:col>11</xdr:col>
      <xdr:colOff>9525</xdr:colOff>
      <xdr:row>80</xdr:row>
      <xdr:rowOff>104139</xdr:rowOff>
    </xdr:to>
    <xdr:cxnSp macro="">
      <xdr:nvCxnSpPr>
        <xdr:cNvPr id="385" name="直線コネクタ 384"/>
        <xdr:cNvCxnSpPr/>
      </xdr:nvCxnSpPr>
      <xdr:spPr>
        <a:xfrm>
          <a:off x="1320800" y="13804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129539</xdr:rowOff>
    </xdr:from>
    <xdr:to>
      <xdr:col>11</xdr:col>
      <xdr:colOff>60325</xdr:colOff>
      <xdr:row>79</xdr:row>
      <xdr:rowOff>59689</xdr:rowOff>
    </xdr:to>
    <xdr:sp macro="" textlink="">
      <xdr:nvSpPr>
        <xdr:cNvPr id="386" name="フローチャート: 判断 385"/>
        <xdr:cNvSpPr/>
      </xdr:nvSpPr>
      <xdr:spPr>
        <a:xfrm>
          <a:off x="2159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69866</xdr:rowOff>
    </xdr:from>
    <xdr:ext cx="762000" cy="259045"/>
    <xdr:sp macro="" textlink="">
      <xdr:nvSpPr>
        <xdr:cNvPr id="387" name="テキスト ボックス 386"/>
        <xdr:cNvSpPr txBox="1"/>
      </xdr:nvSpPr>
      <xdr:spPr>
        <a:xfrm>
          <a:off x="1828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88" name="フローチャート: 判断 387"/>
        <xdr:cNvSpPr/>
      </xdr:nvSpPr>
      <xdr:spPr>
        <a:xfrm>
          <a:off x="1270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77488</xdr:rowOff>
    </xdr:from>
    <xdr:ext cx="762000" cy="259045"/>
    <xdr:sp macro="" textlink="">
      <xdr:nvSpPr>
        <xdr:cNvPr id="389" name="テキスト ボックス 388"/>
        <xdr:cNvSpPr txBox="1"/>
      </xdr:nvSpPr>
      <xdr:spPr>
        <a:xfrm>
          <a:off x="939800" y="1327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53339</xdr:rowOff>
    </xdr:from>
    <xdr:to>
      <xdr:col>24</xdr:col>
      <xdr:colOff>76200</xdr:colOff>
      <xdr:row>80</xdr:row>
      <xdr:rowOff>154939</xdr:rowOff>
    </xdr:to>
    <xdr:sp macro="" textlink="">
      <xdr:nvSpPr>
        <xdr:cNvPr id="395" name="楕円 394"/>
        <xdr:cNvSpPr/>
      </xdr:nvSpPr>
      <xdr:spPr>
        <a:xfrm>
          <a:off x="4775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25416</xdr:rowOff>
    </xdr:from>
    <xdr:ext cx="762000" cy="259045"/>
    <xdr:sp macro="" textlink="">
      <xdr:nvSpPr>
        <xdr:cNvPr id="396" name="公債費該当値テキスト"/>
        <xdr:cNvSpPr txBox="1"/>
      </xdr:nvSpPr>
      <xdr:spPr>
        <a:xfrm>
          <a:off x="49149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68580</xdr:rowOff>
    </xdr:from>
    <xdr:to>
      <xdr:col>20</xdr:col>
      <xdr:colOff>38100</xdr:colOff>
      <xdr:row>80</xdr:row>
      <xdr:rowOff>170180</xdr:rowOff>
    </xdr:to>
    <xdr:sp macro="" textlink="">
      <xdr:nvSpPr>
        <xdr:cNvPr id="397" name="楕円 396"/>
        <xdr:cNvSpPr/>
      </xdr:nvSpPr>
      <xdr:spPr>
        <a:xfrm>
          <a:off x="3937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154957</xdr:rowOff>
    </xdr:from>
    <xdr:ext cx="736600" cy="259045"/>
    <xdr:sp macro="" textlink="">
      <xdr:nvSpPr>
        <xdr:cNvPr id="398" name="テキスト ボックス 397"/>
        <xdr:cNvSpPr txBox="1"/>
      </xdr:nvSpPr>
      <xdr:spPr>
        <a:xfrm>
          <a:off x="3606800" y="1387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163830</xdr:rowOff>
    </xdr:from>
    <xdr:to>
      <xdr:col>15</xdr:col>
      <xdr:colOff>149225</xdr:colOff>
      <xdr:row>80</xdr:row>
      <xdr:rowOff>93980</xdr:rowOff>
    </xdr:to>
    <xdr:sp macro="" textlink="">
      <xdr:nvSpPr>
        <xdr:cNvPr id="399" name="楕円 398"/>
        <xdr:cNvSpPr/>
      </xdr:nvSpPr>
      <xdr:spPr>
        <a:xfrm>
          <a:off x="3048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78757</xdr:rowOff>
    </xdr:from>
    <xdr:ext cx="762000" cy="259045"/>
    <xdr:sp macro="" textlink="">
      <xdr:nvSpPr>
        <xdr:cNvPr id="400" name="テキスト ボックス 399"/>
        <xdr:cNvSpPr txBox="1"/>
      </xdr:nvSpPr>
      <xdr:spPr>
        <a:xfrm>
          <a:off x="2717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53339</xdr:rowOff>
    </xdr:from>
    <xdr:to>
      <xdr:col>11</xdr:col>
      <xdr:colOff>60325</xdr:colOff>
      <xdr:row>80</xdr:row>
      <xdr:rowOff>154939</xdr:rowOff>
    </xdr:to>
    <xdr:sp macro="" textlink="">
      <xdr:nvSpPr>
        <xdr:cNvPr id="401" name="楕円 400"/>
        <xdr:cNvSpPr/>
      </xdr:nvSpPr>
      <xdr:spPr>
        <a:xfrm>
          <a:off x="2159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139716</xdr:rowOff>
    </xdr:from>
    <xdr:ext cx="762000" cy="259045"/>
    <xdr:sp macro="" textlink="">
      <xdr:nvSpPr>
        <xdr:cNvPr id="402" name="テキスト ボックス 401"/>
        <xdr:cNvSpPr txBox="1"/>
      </xdr:nvSpPr>
      <xdr:spPr>
        <a:xfrm>
          <a:off x="1828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38100</xdr:rowOff>
    </xdr:from>
    <xdr:to>
      <xdr:col>6</xdr:col>
      <xdr:colOff>171450</xdr:colOff>
      <xdr:row>80</xdr:row>
      <xdr:rowOff>139700</xdr:rowOff>
    </xdr:to>
    <xdr:sp macro="" textlink="">
      <xdr:nvSpPr>
        <xdr:cNvPr id="403" name="楕円 402"/>
        <xdr:cNvSpPr/>
      </xdr:nvSpPr>
      <xdr:spPr>
        <a:xfrm>
          <a:off x="1270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124477</xdr:rowOff>
    </xdr:from>
    <xdr:ext cx="762000" cy="259045"/>
    <xdr:sp macro="" textlink="">
      <xdr:nvSpPr>
        <xdr:cNvPr id="404" name="テキスト ボックス 403"/>
        <xdr:cNvSpPr txBox="1"/>
      </xdr:nvSpPr>
      <xdr:spPr>
        <a:xfrm>
          <a:off x="93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ポイント高くなり、類似団体内平均値と比較して</a:t>
          </a:r>
          <a:r>
            <a:rPr kumimoji="1" lang="en-US" altLang="ja-JP" sz="1200">
              <a:latin typeface="ＭＳ Ｐゴシック" panose="020B0600070205080204" pitchFamily="50" charset="-128"/>
              <a:ea typeface="ＭＳ Ｐゴシック" panose="020B0600070205080204" pitchFamily="50" charset="-128"/>
            </a:rPr>
            <a:t>4.7</a:t>
          </a:r>
          <a:r>
            <a:rPr kumimoji="1" lang="ja-JP" altLang="en-US" sz="1200">
              <a:latin typeface="ＭＳ Ｐゴシック" panose="020B0600070205080204" pitchFamily="50" charset="-128"/>
              <a:ea typeface="ＭＳ Ｐゴシック" panose="020B0600070205080204" pitchFamily="50" charset="-128"/>
            </a:rPr>
            <a:t>ポイント高くなっている。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これは分子である扶助費や補助費等の増加と分母である普通交付税の合併算定替縮減による減額が影響している。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普通交付税の減額や扶助費、補助費等の増額が見込まれるが、人件費や物件費等の削減可能な費用の見直しとともに、積極的な企業誘致や定住促進、市税徴収の強化による財源確保を図り、歳入歳出両面での財政構造の改善を図っていく。</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133858</xdr:rowOff>
    </xdr:to>
    <xdr:cxnSp macro="">
      <xdr:nvCxnSpPr>
        <xdr:cNvPr id="430" name="直線コネクタ 429"/>
        <xdr:cNvCxnSpPr/>
      </xdr:nvCxnSpPr>
      <xdr:spPr>
        <a:xfrm flipV="1">
          <a:off x="16510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3"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4" name="直線コネクタ 433"/>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79</xdr:row>
      <xdr:rowOff>74422</xdr:rowOff>
    </xdr:to>
    <xdr:cxnSp macro="">
      <xdr:nvCxnSpPr>
        <xdr:cNvPr id="435" name="直線コネクタ 434"/>
        <xdr:cNvCxnSpPr/>
      </xdr:nvCxnSpPr>
      <xdr:spPr>
        <a:xfrm>
          <a:off x="15671800" y="13408661"/>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6" name="公債費以外平均値テキスト"/>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7" name="フローチャート: 判断 436"/>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120142</xdr:rowOff>
    </xdr:from>
    <xdr:to>
      <xdr:col>78</xdr:col>
      <xdr:colOff>69850</xdr:colOff>
      <xdr:row>78</xdr:row>
      <xdr:rowOff>35561</xdr:rowOff>
    </xdr:to>
    <xdr:cxnSp macro="">
      <xdr:nvCxnSpPr>
        <xdr:cNvPr id="438" name="直線コネクタ 437"/>
        <xdr:cNvCxnSpPr/>
      </xdr:nvCxnSpPr>
      <xdr:spPr>
        <a:xfrm>
          <a:off x="14782800" y="12978892"/>
          <a:ext cx="889000" cy="42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9" name="フローチャート: 判断 438"/>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0" name="テキスト ボックス 439"/>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120142</xdr:rowOff>
    </xdr:from>
    <xdr:to>
      <xdr:col>73</xdr:col>
      <xdr:colOff>180975</xdr:colOff>
      <xdr:row>76</xdr:row>
      <xdr:rowOff>3556</xdr:rowOff>
    </xdr:to>
    <xdr:cxnSp macro="">
      <xdr:nvCxnSpPr>
        <xdr:cNvPr id="441" name="直線コネクタ 440"/>
        <xdr:cNvCxnSpPr/>
      </xdr:nvCxnSpPr>
      <xdr:spPr>
        <a:xfrm flipV="1">
          <a:off x="13893800" y="129788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32766</xdr:rowOff>
    </xdr:from>
    <xdr:to>
      <xdr:col>74</xdr:col>
      <xdr:colOff>31750</xdr:colOff>
      <xdr:row>75</xdr:row>
      <xdr:rowOff>134366</xdr:rowOff>
    </xdr:to>
    <xdr:sp macro="" textlink="">
      <xdr:nvSpPr>
        <xdr:cNvPr id="442" name="フローチャート: 判断 441"/>
        <xdr:cNvSpPr/>
      </xdr:nvSpPr>
      <xdr:spPr>
        <a:xfrm>
          <a:off x="14732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144543</xdr:rowOff>
    </xdr:from>
    <xdr:ext cx="762000" cy="259045"/>
    <xdr:sp macro="" textlink="">
      <xdr:nvSpPr>
        <xdr:cNvPr id="443" name="テキスト ボックス 442"/>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90424</xdr:rowOff>
    </xdr:from>
    <xdr:to>
      <xdr:col>69</xdr:col>
      <xdr:colOff>92075</xdr:colOff>
      <xdr:row>76</xdr:row>
      <xdr:rowOff>3556</xdr:rowOff>
    </xdr:to>
    <xdr:cxnSp macro="">
      <xdr:nvCxnSpPr>
        <xdr:cNvPr id="444" name="直線コネクタ 443"/>
        <xdr:cNvCxnSpPr/>
      </xdr:nvCxnSpPr>
      <xdr:spPr>
        <a:xfrm>
          <a:off x="13004800" y="12777724"/>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96774</xdr:rowOff>
    </xdr:from>
    <xdr:to>
      <xdr:col>69</xdr:col>
      <xdr:colOff>142875</xdr:colOff>
      <xdr:row>76</xdr:row>
      <xdr:rowOff>26924</xdr:rowOff>
    </xdr:to>
    <xdr:sp macro="" textlink="">
      <xdr:nvSpPr>
        <xdr:cNvPr id="445" name="フローチャート: 判断 444"/>
        <xdr:cNvSpPr/>
      </xdr:nvSpPr>
      <xdr:spPr>
        <a:xfrm>
          <a:off x="13843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46" name="テキスト ボックス 445"/>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47" name="フローチャート: 判断 446"/>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91712</xdr:rowOff>
    </xdr:from>
    <xdr:ext cx="762000" cy="259045"/>
    <xdr:sp macro="" textlink="">
      <xdr:nvSpPr>
        <xdr:cNvPr id="448" name="テキスト ボックス 447"/>
        <xdr:cNvSpPr txBox="1"/>
      </xdr:nvSpPr>
      <xdr:spPr>
        <a:xfrm>
          <a:off x="12623800" y="129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23622</xdr:rowOff>
    </xdr:from>
    <xdr:to>
      <xdr:col>82</xdr:col>
      <xdr:colOff>158750</xdr:colOff>
      <xdr:row>79</xdr:row>
      <xdr:rowOff>125222</xdr:rowOff>
    </xdr:to>
    <xdr:sp macro="" textlink="">
      <xdr:nvSpPr>
        <xdr:cNvPr id="454" name="楕円 453"/>
        <xdr:cNvSpPr/>
      </xdr:nvSpPr>
      <xdr:spPr>
        <a:xfrm>
          <a:off x="16459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167149</xdr:rowOff>
    </xdr:from>
    <xdr:ext cx="762000" cy="259045"/>
    <xdr:sp macro="" textlink="">
      <xdr:nvSpPr>
        <xdr:cNvPr id="455" name="公債費以外該当値テキスト"/>
        <xdr:cNvSpPr txBox="1"/>
      </xdr:nvSpPr>
      <xdr:spPr>
        <a:xfrm>
          <a:off x="16598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6" name="楕円 455"/>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7" name="テキスト ボックス 45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69342</xdr:rowOff>
    </xdr:from>
    <xdr:to>
      <xdr:col>74</xdr:col>
      <xdr:colOff>31750</xdr:colOff>
      <xdr:row>75</xdr:row>
      <xdr:rowOff>170942</xdr:rowOff>
    </xdr:to>
    <xdr:sp macro="" textlink="">
      <xdr:nvSpPr>
        <xdr:cNvPr id="458" name="楕円 457"/>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155719</xdr:rowOff>
    </xdr:from>
    <xdr:ext cx="762000" cy="259045"/>
    <xdr:sp macro="" textlink="">
      <xdr:nvSpPr>
        <xdr:cNvPr id="459" name="テキスト ボックス 458"/>
        <xdr:cNvSpPr txBox="1"/>
      </xdr:nvSpPr>
      <xdr:spPr>
        <a:xfrm>
          <a:off x="14401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60" name="楕円 459"/>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39133</xdr:rowOff>
    </xdr:from>
    <xdr:ext cx="762000" cy="259045"/>
    <xdr:sp macro="" textlink="">
      <xdr:nvSpPr>
        <xdr:cNvPr id="461" name="テキスト ボックス 460"/>
        <xdr:cNvSpPr txBox="1"/>
      </xdr:nvSpPr>
      <xdr:spPr>
        <a:xfrm>
          <a:off x="13512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39624</xdr:rowOff>
    </xdr:from>
    <xdr:to>
      <xdr:col>65</xdr:col>
      <xdr:colOff>53975</xdr:colOff>
      <xdr:row>74</xdr:row>
      <xdr:rowOff>141224</xdr:rowOff>
    </xdr:to>
    <xdr:sp macro="" textlink="">
      <xdr:nvSpPr>
        <xdr:cNvPr id="462" name="楕円 461"/>
        <xdr:cNvSpPr/>
      </xdr:nvSpPr>
      <xdr:spPr>
        <a:xfrm>
          <a:off x="12954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151401</xdr:rowOff>
    </xdr:from>
    <xdr:ext cx="762000" cy="259045"/>
    <xdr:sp macro="" textlink="">
      <xdr:nvSpPr>
        <xdr:cNvPr id="463" name="テキスト ボックス 462"/>
        <xdr:cNvSpPr txBox="1"/>
      </xdr:nvSpPr>
      <xdr:spPr>
        <a:xfrm>
          <a:off x="12623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129229</xdr:rowOff>
    </xdr:from>
    <xdr:to>
      <xdr:col>29</xdr:col>
      <xdr:colOff>127000</xdr:colOff>
      <xdr:row>14</xdr:row>
      <xdr:rowOff>36589</xdr:rowOff>
    </xdr:to>
    <xdr:cxnSp macro="">
      <xdr:nvCxnSpPr>
        <xdr:cNvPr id="50" name="直線コネクタ 49"/>
        <xdr:cNvCxnSpPr/>
      </xdr:nvCxnSpPr>
      <xdr:spPr bwMode="auto">
        <a:xfrm flipV="1">
          <a:off x="5003800" y="2405704"/>
          <a:ext cx="647700" cy="78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169035</xdr:rowOff>
    </xdr:from>
    <xdr:ext cx="762000" cy="259045"/>
    <xdr:sp macro="" textlink="">
      <xdr:nvSpPr>
        <xdr:cNvPr id="51" name="人口1人当たり決算額の推移平均値テキスト130"/>
        <xdr:cNvSpPr txBox="1"/>
      </xdr:nvSpPr>
      <xdr:spPr>
        <a:xfrm>
          <a:off x="5740400" y="278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36589</xdr:rowOff>
    </xdr:from>
    <xdr:to>
      <xdr:col>26</xdr:col>
      <xdr:colOff>50800</xdr:colOff>
      <xdr:row>14</xdr:row>
      <xdr:rowOff>46457</xdr:rowOff>
    </xdr:to>
    <xdr:cxnSp macro="">
      <xdr:nvCxnSpPr>
        <xdr:cNvPr id="53" name="直線コネクタ 52"/>
        <xdr:cNvCxnSpPr/>
      </xdr:nvCxnSpPr>
      <xdr:spPr bwMode="auto">
        <a:xfrm flipV="1">
          <a:off x="4305300" y="2484514"/>
          <a:ext cx="698500" cy="9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105903</xdr:rowOff>
    </xdr:from>
    <xdr:ext cx="736600" cy="259045"/>
    <xdr:sp macro="" textlink="">
      <xdr:nvSpPr>
        <xdr:cNvPr id="55" name="テキスト ボックス 54"/>
        <xdr:cNvSpPr txBox="1"/>
      </xdr:nvSpPr>
      <xdr:spPr>
        <a:xfrm>
          <a:off x="4622800" y="2896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46457</xdr:rowOff>
    </xdr:from>
    <xdr:to>
      <xdr:col>22</xdr:col>
      <xdr:colOff>114300</xdr:colOff>
      <xdr:row>14</xdr:row>
      <xdr:rowOff>122219</xdr:rowOff>
    </xdr:to>
    <xdr:cxnSp macro="">
      <xdr:nvCxnSpPr>
        <xdr:cNvPr id="56" name="直線コネクタ 55"/>
        <xdr:cNvCxnSpPr/>
      </xdr:nvCxnSpPr>
      <xdr:spPr bwMode="auto">
        <a:xfrm flipV="1">
          <a:off x="3606800" y="2494382"/>
          <a:ext cx="698500" cy="75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5353</xdr:rowOff>
    </xdr:from>
    <xdr:to>
      <xdr:col>22</xdr:col>
      <xdr:colOff>165100</xdr:colOff>
      <xdr:row>16</xdr:row>
      <xdr:rowOff>106953</xdr:rowOff>
    </xdr:to>
    <xdr:sp macro="" textlink="">
      <xdr:nvSpPr>
        <xdr:cNvPr id="57" name="フローチャート: 判断 56"/>
        <xdr:cNvSpPr/>
      </xdr:nvSpPr>
      <xdr:spPr bwMode="auto">
        <a:xfrm>
          <a:off x="42545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91730</xdr:rowOff>
    </xdr:from>
    <xdr:ext cx="762000" cy="259045"/>
    <xdr:sp macro="" textlink="">
      <xdr:nvSpPr>
        <xdr:cNvPr id="58" name="テキスト ボックス 57"/>
        <xdr:cNvSpPr txBox="1"/>
      </xdr:nvSpPr>
      <xdr:spPr>
        <a:xfrm>
          <a:off x="39243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122219</xdr:rowOff>
    </xdr:from>
    <xdr:to>
      <xdr:col>18</xdr:col>
      <xdr:colOff>177800</xdr:colOff>
      <xdr:row>15</xdr:row>
      <xdr:rowOff>81356</xdr:rowOff>
    </xdr:to>
    <xdr:cxnSp macro="">
      <xdr:nvCxnSpPr>
        <xdr:cNvPr id="59" name="直線コネクタ 58"/>
        <xdr:cNvCxnSpPr/>
      </xdr:nvCxnSpPr>
      <xdr:spPr bwMode="auto">
        <a:xfrm flipV="1">
          <a:off x="2908300" y="2570144"/>
          <a:ext cx="698500" cy="130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74390</xdr:rowOff>
    </xdr:from>
    <xdr:to>
      <xdr:col>19</xdr:col>
      <xdr:colOff>38100</xdr:colOff>
      <xdr:row>17</xdr:row>
      <xdr:rowOff>4540</xdr:rowOff>
    </xdr:to>
    <xdr:sp macro="" textlink="">
      <xdr:nvSpPr>
        <xdr:cNvPr id="60" name="フローチャート: 判断 59"/>
        <xdr:cNvSpPr/>
      </xdr:nvSpPr>
      <xdr:spPr bwMode="auto">
        <a:xfrm>
          <a:off x="35560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160767</xdr:rowOff>
    </xdr:from>
    <xdr:ext cx="762000" cy="259045"/>
    <xdr:sp macro="" textlink="">
      <xdr:nvSpPr>
        <xdr:cNvPr id="61" name="テキスト ボックス 60"/>
        <xdr:cNvSpPr txBox="1"/>
      </xdr:nvSpPr>
      <xdr:spPr>
        <a:xfrm>
          <a:off x="32258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125863</xdr:rowOff>
    </xdr:from>
    <xdr:to>
      <xdr:col>15</xdr:col>
      <xdr:colOff>101600</xdr:colOff>
      <xdr:row>17</xdr:row>
      <xdr:rowOff>56013</xdr:rowOff>
    </xdr:to>
    <xdr:sp macro="" textlink="">
      <xdr:nvSpPr>
        <xdr:cNvPr id="62" name="フローチャート: 判断 61"/>
        <xdr:cNvSpPr/>
      </xdr:nvSpPr>
      <xdr:spPr bwMode="auto">
        <a:xfrm>
          <a:off x="28575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40790</xdr:rowOff>
    </xdr:from>
    <xdr:ext cx="762000" cy="259045"/>
    <xdr:sp macro="" textlink="">
      <xdr:nvSpPr>
        <xdr:cNvPr id="63" name="テキスト ボックス 62"/>
        <xdr:cNvSpPr txBox="1"/>
      </xdr:nvSpPr>
      <xdr:spPr>
        <a:xfrm>
          <a:off x="25273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78429</xdr:rowOff>
    </xdr:from>
    <xdr:to>
      <xdr:col>29</xdr:col>
      <xdr:colOff>177800</xdr:colOff>
      <xdr:row>14</xdr:row>
      <xdr:rowOff>8579</xdr:rowOff>
    </xdr:to>
    <xdr:sp macro="" textlink="">
      <xdr:nvSpPr>
        <xdr:cNvPr id="69" name="楕円 68"/>
        <xdr:cNvSpPr/>
      </xdr:nvSpPr>
      <xdr:spPr bwMode="auto">
        <a:xfrm>
          <a:off x="5600700" y="235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94956</xdr:rowOff>
    </xdr:from>
    <xdr:ext cx="762000" cy="259045"/>
    <xdr:sp macro="" textlink="">
      <xdr:nvSpPr>
        <xdr:cNvPr id="70" name="人口1人当たり決算額の推移該当値テキスト130"/>
        <xdr:cNvSpPr txBox="1"/>
      </xdr:nvSpPr>
      <xdr:spPr>
        <a:xfrm>
          <a:off x="5740400" y="21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157239</xdr:rowOff>
    </xdr:from>
    <xdr:to>
      <xdr:col>26</xdr:col>
      <xdr:colOff>101600</xdr:colOff>
      <xdr:row>14</xdr:row>
      <xdr:rowOff>87389</xdr:rowOff>
    </xdr:to>
    <xdr:sp macro="" textlink="">
      <xdr:nvSpPr>
        <xdr:cNvPr id="71" name="楕円 70"/>
        <xdr:cNvSpPr/>
      </xdr:nvSpPr>
      <xdr:spPr bwMode="auto">
        <a:xfrm>
          <a:off x="4953000" y="2433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97566</xdr:rowOff>
    </xdr:from>
    <xdr:ext cx="736600" cy="259045"/>
    <xdr:sp macro="" textlink="">
      <xdr:nvSpPr>
        <xdr:cNvPr id="72" name="テキスト ボックス 71"/>
        <xdr:cNvSpPr txBox="1"/>
      </xdr:nvSpPr>
      <xdr:spPr>
        <a:xfrm>
          <a:off x="4622800" y="22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167107</xdr:rowOff>
    </xdr:from>
    <xdr:to>
      <xdr:col>22</xdr:col>
      <xdr:colOff>165100</xdr:colOff>
      <xdr:row>14</xdr:row>
      <xdr:rowOff>97257</xdr:rowOff>
    </xdr:to>
    <xdr:sp macro="" textlink="">
      <xdr:nvSpPr>
        <xdr:cNvPr id="73" name="楕円 72"/>
        <xdr:cNvSpPr/>
      </xdr:nvSpPr>
      <xdr:spPr bwMode="auto">
        <a:xfrm>
          <a:off x="4254500" y="2443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107434</xdr:rowOff>
    </xdr:from>
    <xdr:ext cx="762000" cy="259045"/>
    <xdr:sp macro="" textlink="">
      <xdr:nvSpPr>
        <xdr:cNvPr id="74" name="テキスト ボックス 73"/>
        <xdr:cNvSpPr txBox="1"/>
      </xdr:nvSpPr>
      <xdr:spPr>
        <a:xfrm>
          <a:off x="3924300" y="221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71419</xdr:rowOff>
    </xdr:from>
    <xdr:to>
      <xdr:col>19</xdr:col>
      <xdr:colOff>38100</xdr:colOff>
      <xdr:row>15</xdr:row>
      <xdr:rowOff>1569</xdr:rowOff>
    </xdr:to>
    <xdr:sp macro="" textlink="">
      <xdr:nvSpPr>
        <xdr:cNvPr id="75" name="楕円 74"/>
        <xdr:cNvSpPr/>
      </xdr:nvSpPr>
      <xdr:spPr bwMode="auto">
        <a:xfrm>
          <a:off x="3556000" y="2519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11746</xdr:rowOff>
    </xdr:from>
    <xdr:ext cx="762000" cy="259045"/>
    <xdr:sp macro="" textlink="">
      <xdr:nvSpPr>
        <xdr:cNvPr id="76" name="テキスト ボックス 75"/>
        <xdr:cNvSpPr txBox="1"/>
      </xdr:nvSpPr>
      <xdr:spPr>
        <a:xfrm>
          <a:off x="3225800" y="228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30556</xdr:rowOff>
    </xdr:from>
    <xdr:to>
      <xdr:col>15</xdr:col>
      <xdr:colOff>101600</xdr:colOff>
      <xdr:row>15</xdr:row>
      <xdr:rowOff>132156</xdr:rowOff>
    </xdr:to>
    <xdr:sp macro="" textlink="">
      <xdr:nvSpPr>
        <xdr:cNvPr id="77" name="楕円 76"/>
        <xdr:cNvSpPr/>
      </xdr:nvSpPr>
      <xdr:spPr bwMode="auto">
        <a:xfrm>
          <a:off x="2857500" y="2649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142333</xdr:rowOff>
    </xdr:from>
    <xdr:ext cx="762000" cy="259045"/>
    <xdr:sp macro="" textlink="">
      <xdr:nvSpPr>
        <xdr:cNvPr id="78" name="テキスト ボックス 77"/>
        <xdr:cNvSpPr txBox="1"/>
      </xdr:nvSpPr>
      <xdr:spPr>
        <a:xfrm>
          <a:off x="2527300" y="241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200244</xdr:rowOff>
    </xdr:from>
    <xdr:to>
      <xdr:col>29</xdr:col>
      <xdr:colOff>127000</xdr:colOff>
      <xdr:row>35</xdr:row>
      <xdr:rowOff>208313</xdr:rowOff>
    </xdr:to>
    <xdr:cxnSp macro="">
      <xdr:nvCxnSpPr>
        <xdr:cNvPr id="110" name="直線コネクタ 109"/>
        <xdr:cNvCxnSpPr/>
      </xdr:nvCxnSpPr>
      <xdr:spPr bwMode="auto">
        <a:xfrm flipV="1">
          <a:off x="5003800" y="6810594"/>
          <a:ext cx="647700" cy="8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275986</xdr:rowOff>
    </xdr:from>
    <xdr:ext cx="762000" cy="259045"/>
    <xdr:sp macro="" textlink="">
      <xdr:nvSpPr>
        <xdr:cNvPr id="111" name="人口1人当たり決算額の推移平均値テキスト445"/>
        <xdr:cNvSpPr txBox="1"/>
      </xdr:nvSpPr>
      <xdr:spPr>
        <a:xfrm>
          <a:off x="5740400" y="6886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208313</xdr:rowOff>
    </xdr:from>
    <xdr:to>
      <xdr:col>26</xdr:col>
      <xdr:colOff>50800</xdr:colOff>
      <xdr:row>35</xdr:row>
      <xdr:rowOff>294907</xdr:rowOff>
    </xdr:to>
    <xdr:cxnSp macro="">
      <xdr:nvCxnSpPr>
        <xdr:cNvPr id="113" name="直線コネクタ 112"/>
        <xdr:cNvCxnSpPr/>
      </xdr:nvCxnSpPr>
      <xdr:spPr bwMode="auto">
        <a:xfrm flipV="1">
          <a:off x="4305300" y="6818663"/>
          <a:ext cx="698500" cy="8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43042</xdr:rowOff>
    </xdr:from>
    <xdr:ext cx="736600" cy="259045"/>
    <xdr:sp macro="" textlink="">
      <xdr:nvSpPr>
        <xdr:cNvPr id="115" name="テキスト ボックス 114"/>
        <xdr:cNvSpPr txBox="1"/>
      </xdr:nvSpPr>
      <xdr:spPr>
        <a:xfrm>
          <a:off x="4622800" y="699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285671</xdr:rowOff>
    </xdr:from>
    <xdr:to>
      <xdr:col>22</xdr:col>
      <xdr:colOff>114300</xdr:colOff>
      <xdr:row>35</xdr:row>
      <xdr:rowOff>294907</xdr:rowOff>
    </xdr:to>
    <xdr:cxnSp macro="">
      <xdr:nvCxnSpPr>
        <xdr:cNvPr id="116" name="直線コネクタ 115"/>
        <xdr:cNvCxnSpPr/>
      </xdr:nvCxnSpPr>
      <xdr:spPr bwMode="auto">
        <a:xfrm>
          <a:off x="3606800" y="6896021"/>
          <a:ext cx="698500" cy="9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17622</xdr:rowOff>
    </xdr:from>
    <xdr:ext cx="762000" cy="259045"/>
    <xdr:sp macro="" textlink="">
      <xdr:nvSpPr>
        <xdr:cNvPr id="118" name="テキスト ボックス 117"/>
        <xdr:cNvSpPr txBox="1"/>
      </xdr:nvSpPr>
      <xdr:spPr>
        <a:xfrm>
          <a:off x="3924300" y="69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227904</xdr:rowOff>
    </xdr:from>
    <xdr:to>
      <xdr:col>18</xdr:col>
      <xdr:colOff>177800</xdr:colOff>
      <xdr:row>35</xdr:row>
      <xdr:rowOff>285671</xdr:rowOff>
    </xdr:to>
    <xdr:cxnSp macro="">
      <xdr:nvCxnSpPr>
        <xdr:cNvPr id="119" name="直線コネクタ 118"/>
        <xdr:cNvCxnSpPr/>
      </xdr:nvCxnSpPr>
      <xdr:spPr bwMode="auto">
        <a:xfrm>
          <a:off x="2908300" y="6838254"/>
          <a:ext cx="698500" cy="57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18056</xdr:rowOff>
    </xdr:from>
    <xdr:ext cx="762000" cy="259045"/>
    <xdr:sp macro="" textlink="">
      <xdr:nvSpPr>
        <xdr:cNvPr id="121" name="テキスト ボックス 120"/>
        <xdr:cNvSpPr txBox="1"/>
      </xdr:nvSpPr>
      <xdr:spPr>
        <a:xfrm>
          <a:off x="32258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291942</xdr:rowOff>
    </xdr:from>
    <xdr:ext cx="762000" cy="259045"/>
    <xdr:sp macro="" textlink="">
      <xdr:nvSpPr>
        <xdr:cNvPr id="123" name="テキスト ボックス 122"/>
        <xdr:cNvSpPr txBox="1"/>
      </xdr:nvSpPr>
      <xdr:spPr>
        <a:xfrm>
          <a:off x="25273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149444</xdr:rowOff>
    </xdr:from>
    <xdr:to>
      <xdr:col>29</xdr:col>
      <xdr:colOff>177800</xdr:colOff>
      <xdr:row>35</xdr:row>
      <xdr:rowOff>251044</xdr:rowOff>
    </xdr:to>
    <xdr:sp macro="" textlink="">
      <xdr:nvSpPr>
        <xdr:cNvPr id="129" name="楕円 128"/>
        <xdr:cNvSpPr/>
      </xdr:nvSpPr>
      <xdr:spPr bwMode="auto">
        <a:xfrm>
          <a:off x="5600700" y="675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337421</xdr:rowOff>
    </xdr:from>
    <xdr:ext cx="762000" cy="259045"/>
    <xdr:sp macro="" textlink="">
      <xdr:nvSpPr>
        <xdr:cNvPr id="130" name="人口1人当たり決算額の推移該当値テキスト445"/>
        <xdr:cNvSpPr txBox="1"/>
      </xdr:nvSpPr>
      <xdr:spPr>
        <a:xfrm>
          <a:off x="5740400" y="66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157513</xdr:rowOff>
    </xdr:from>
    <xdr:to>
      <xdr:col>26</xdr:col>
      <xdr:colOff>101600</xdr:colOff>
      <xdr:row>35</xdr:row>
      <xdr:rowOff>259113</xdr:rowOff>
    </xdr:to>
    <xdr:sp macro="" textlink="">
      <xdr:nvSpPr>
        <xdr:cNvPr id="131" name="楕円 130"/>
        <xdr:cNvSpPr/>
      </xdr:nvSpPr>
      <xdr:spPr bwMode="auto">
        <a:xfrm>
          <a:off x="4953000" y="6767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269290</xdr:rowOff>
    </xdr:from>
    <xdr:ext cx="736600" cy="259045"/>
    <xdr:sp macro="" textlink="">
      <xdr:nvSpPr>
        <xdr:cNvPr id="132" name="テキスト ボックス 131"/>
        <xdr:cNvSpPr txBox="1"/>
      </xdr:nvSpPr>
      <xdr:spPr>
        <a:xfrm>
          <a:off x="4622800" y="6536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244107</xdr:rowOff>
    </xdr:from>
    <xdr:to>
      <xdr:col>22</xdr:col>
      <xdr:colOff>165100</xdr:colOff>
      <xdr:row>36</xdr:row>
      <xdr:rowOff>2807</xdr:rowOff>
    </xdr:to>
    <xdr:sp macro="" textlink="">
      <xdr:nvSpPr>
        <xdr:cNvPr id="133" name="楕円 132"/>
        <xdr:cNvSpPr/>
      </xdr:nvSpPr>
      <xdr:spPr bwMode="auto">
        <a:xfrm>
          <a:off x="4254500" y="685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12984</xdr:rowOff>
    </xdr:from>
    <xdr:ext cx="762000" cy="259045"/>
    <xdr:sp macro="" textlink="">
      <xdr:nvSpPr>
        <xdr:cNvPr id="134" name="テキスト ボックス 133"/>
        <xdr:cNvSpPr txBox="1"/>
      </xdr:nvSpPr>
      <xdr:spPr>
        <a:xfrm>
          <a:off x="3924300" y="662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234871</xdr:rowOff>
    </xdr:from>
    <xdr:to>
      <xdr:col>19</xdr:col>
      <xdr:colOff>38100</xdr:colOff>
      <xdr:row>35</xdr:row>
      <xdr:rowOff>336471</xdr:rowOff>
    </xdr:to>
    <xdr:sp macro="" textlink="">
      <xdr:nvSpPr>
        <xdr:cNvPr id="135" name="楕円 134"/>
        <xdr:cNvSpPr/>
      </xdr:nvSpPr>
      <xdr:spPr bwMode="auto">
        <a:xfrm>
          <a:off x="3556000" y="6845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3748</xdr:rowOff>
    </xdr:from>
    <xdr:ext cx="762000" cy="259045"/>
    <xdr:sp macro="" textlink="">
      <xdr:nvSpPr>
        <xdr:cNvPr id="136" name="テキスト ボックス 135"/>
        <xdr:cNvSpPr txBox="1"/>
      </xdr:nvSpPr>
      <xdr:spPr>
        <a:xfrm>
          <a:off x="3225800" y="661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177104</xdr:rowOff>
    </xdr:from>
    <xdr:to>
      <xdr:col>15</xdr:col>
      <xdr:colOff>101600</xdr:colOff>
      <xdr:row>35</xdr:row>
      <xdr:rowOff>278704</xdr:rowOff>
    </xdr:to>
    <xdr:sp macro="" textlink="">
      <xdr:nvSpPr>
        <xdr:cNvPr id="137" name="楕円 136"/>
        <xdr:cNvSpPr/>
      </xdr:nvSpPr>
      <xdr:spPr bwMode="auto">
        <a:xfrm>
          <a:off x="2857500" y="678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288881</xdr:rowOff>
    </xdr:from>
    <xdr:ext cx="762000" cy="259045"/>
    <xdr:sp macro="" textlink="">
      <xdr:nvSpPr>
        <xdr:cNvPr id="138" name="テキスト ボックス 137"/>
        <xdr:cNvSpPr txBox="1"/>
      </xdr:nvSpPr>
      <xdr:spPr>
        <a:xfrm>
          <a:off x="2527300" y="655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29,871
29,718
280.08
20,913,792
20,308,460
498,109
10,595,558
23,900,215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117036</xdr:rowOff>
    </xdr:from>
    <xdr:to>
      <xdr:col>24</xdr:col>
      <xdr:colOff>63500</xdr:colOff>
      <xdr:row>34</xdr:row>
      <xdr:rowOff>107402</xdr:rowOff>
    </xdr:to>
    <xdr:cxnSp macro="">
      <xdr:nvCxnSpPr>
        <xdr:cNvPr id="63" name="直線コネクタ 62"/>
        <xdr:cNvCxnSpPr/>
      </xdr:nvCxnSpPr>
      <xdr:spPr>
        <a:xfrm flipV="1">
          <a:off x="3797300" y="5774886"/>
          <a:ext cx="838200" cy="16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20448</xdr:rowOff>
    </xdr:from>
    <xdr:ext cx="534377" cy="259045"/>
    <xdr:sp macro="" textlink="">
      <xdr:nvSpPr>
        <xdr:cNvPr id="64" name="人件費平均値テキスト"/>
        <xdr:cNvSpPr txBox="1"/>
      </xdr:nvSpPr>
      <xdr:spPr>
        <a:xfrm>
          <a:off x="4686300" y="602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107402</xdr:rowOff>
    </xdr:from>
    <xdr:to>
      <xdr:col>19</xdr:col>
      <xdr:colOff>177800</xdr:colOff>
      <xdr:row>35</xdr:row>
      <xdr:rowOff>52310</xdr:rowOff>
    </xdr:to>
    <xdr:cxnSp macro="">
      <xdr:nvCxnSpPr>
        <xdr:cNvPr id="66" name="直線コネクタ 65"/>
        <xdr:cNvCxnSpPr/>
      </xdr:nvCxnSpPr>
      <xdr:spPr>
        <a:xfrm flipV="1">
          <a:off x="2908300" y="5936702"/>
          <a:ext cx="889000" cy="11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116688</xdr:rowOff>
    </xdr:from>
    <xdr:ext cx="534377" cy="259045"/>
    <xdr:sp macro="" textlink="">
      <xdr:nvSpPr>
        <xdr:cNvPr id="68" name="テキスト ボックス 67"/>
        <xdr:cNvSpPr txBox="1"/>
      </xdr:nvSpPr>
      <xdr:spPr>
        <a:xfrm>
          <a:off x="3530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52310</xdr:rowOff>
    </xdr:from>
    <xdr:to>
      <xdr:col>15</xdr:col>
      <xdr:colOff>50800</xdr:colOff>
      <xdr:row>35</xdr:row>
      <xdr:rowOff>91417</xdr:rowOff>
    </xdr:to>
    <xdr:cxnSp macro="">
      <xdr:nvCxnSpPr>
        <xdr:cNvPr id="69" name="直線コネクタ 68"/>
        <xdr:cNvCxnSpPr/>
      </xdr:nvCxnSpPr>
      <xdr:spPr>
        <a:xfrm flipV="1">
          <a:off x="2019300" y="6053060"/>
          <a:ext cx="889000" cy="3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19895</xdr:rowOff>
    </xdr:from>
    <xdr:to>
      <xdr:col>15</xdr:col>
      <xdr:colOff>101600</xdr:colOff>
      <xdr:row>35</xdr:row>
      <xdr:rowOff>121495</xdr:rowOff>
    </xdr:to>
    <xdr:sp macro="" textlink="">
      <xdr:nvSpPr>
        <xdr:cNvPr id="70" name="フローチャート: 判断 69"/>
        <xdr:cNvSpPr/>
      </xdr:nvSpPr>
      <xdr:spPr>
        <a:xfrm>
          <a:off x="2857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112622</xdr:rowOff>
    </xdr:from>
    <xdr:ext cx="534377" cy="259045"/>
    <xdr:sp macro="" textlink="">
      <xdr:nvSpPr>
        <xdr:cNvPr id="71" name="テキスト ボックス 70"/>
        <xdr:cNvSpPr txBox="1"/>
      </xdr:nvSpPr>
      <xdr:spPr>
        <a:xfrm>
          <a:off x="2641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85424</xdr:rowOff>
    </xdr:from>
    <xdr:to>
      <xdr:col>10</xdr:col>
      <xdr:colOff>114300</xdr:colOff>
      <xdr:row>35</xdr:row>
      <xdr:rowOff>91417</xdr:rowOff>
    </xdr:to>
    <xdr:cxnSp macro="">
      <xdr:nvCxnSpPr>
        <xdr:cNvPr id="72" name="直線コネクタ 71"/>
        <xdr:cNvCxnSpPr/>
      </xdr:nvCxnSpPr>
      <xdr:spPr>
        <a:xfrm>
          <a:off x="1130300" y="6086174"/>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67264</xdr:rowOff>
    </xdr:from>
    <xdr:to>
      <xdr:col>10</xdr:col>
      <xdr:colOff>165100</xdr:colOff>
      <xdr:row>35</xdr:row>
      <xdr:rowOff>168864</xdr:rowOff>
    </xdr:to>
    <xdr:sp macro="" textlink="">
      <xdr:nvSpPr>
        <xdr:cNvPr id="73" name="フローチャート: 判断 72"/>
        <xdr:cNvSpPr/>
      </xdr:nvSpPr>
      <xdr:spPr>
        <a:xfrm>
          <a:off x="1968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159991</xdr:rowOff>
    </xdr:from>
    <xdr:ext cx="534377" cy="259045"/>
    <xdr:sp macro="" textlink="">
      <xdr:nvSpPr>
        <xdr:cNvPr id="74" name="テキスト ボックス 73"/>
        <xdr:cNvSpPr txBox="1"/>
      </xdr:nvSpPr>
      <xdr:spPr>
        <a:xfrm>
          <a:off x="1752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84834</xdr:rowOff>
    </xdr:from>
    <xdr:to>
      <xdr:col>6</xdr:col>
      <xdr:colOff>38100</xdr:colOff>
      <xdr:row>36</xdr:row>
      <xdr:rowOff>14984</xdr:rowOff>
    </xdr:to>
    <xdr:sp macro="" textlink="">
      <xdr:nvSpPr>
        <xdr:cNvPr id="75" name="フローチャート: 判断 74"/>
        <xdr:cNvSpPr/>
      </xdr:nvSpPr>
      <xdr:spPr>
        <a:xfrm>
          <a:off x="1079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6111</xdr:rowOff>
    </xdr:from>
    <xdr:ext cx="534377" cy="259045"/>
    <xdr:sp macro="" textlink="">
      <xdr:nvSpPr>
        <xdr:cNvPr id="76" name="テキスト ボックス 75"/>
        <xdr:cNvSpPr txBox="1"/>
      </xdr:nvSpPr>
      <xdr:spPr>
        <a:xfrm>
          <a:off x="863111" y="6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66236</xdr:rowOff>
    </xdr:from>
    <xdr:to>
      <xdr:col>24</xdr:col>
      <xdr:colOff>114300</xdr:colOff>
      <xdr:row>33</xdr:row>
      <xdr:rowOff>167836</xdr:rowOff>
    </xdr:to>
    <xdr:sp macro="" textlink="">
      <xdr:nvSpPr>
        <xdr:cNvPr id="82" name="楕円 81"/>
        <xdr:cNvSpPr/>
      </xdr:nvSpPr>
      <xdr:spPr>
        <a:xfrm>
          <a:off x="4584700" y="57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89113</xdr:rowOff>
    </xdr:from>
    <xdr:ext cx="599010" cy="259045"/>
    <xdr:sp macro="" textlink="">
      <xdr:nvSpPr>
        <xdr:cNvPr id="83" name="人件費該当値テキスト"/>
        <xdr:cNvSpPr txBox="1"/>
      </xdr:nvSpPr>
      <xdr:spPr>
        <a:xfrm>
          <a:off x="4686300" y="557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56602</xdr:rowOff>
    </xdr:from>
    <xdr:to>
      <xdr:col>20</xdr:col>
      <xdr:colOff>38100</xdr:colOff>
      <xdr:row>34</xdr:row>
      <xdr:rowOff>158202</xdr:rowOff>
    </xdr:to>
    <xdr:sp macro="" textlink="">
      <xdr:nvSpPr>
        <xdr:cNvPr id="84" name="楕円 83"/>
        <xdr:cNvSpPr/>
      </xdr:nvSpPr>
      <xdr:spPr>
        <a:xfrm>
          <a:off x="3746500" y="58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3279</xdr:rowOff>
    </xdr:from>
    <xdr:ext cx="534377" cy="259045"/>
    <xdr:sp macro="" textlink="">
      <xdr:nvSpPr>
        <xdr:cNvPr id="85" name="テキスト ボックス 84"/>
        <xdr:cNvSpPr txBox="1"/>
      </xdr:nvSpPr>
      <xdr:spPr>
        <a:xfrm>
          <a:off x="3530111" y="56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1510</xdr:rowOff>
    </xdr:from>
    <xdr:to>
      <xdr:col>15</xdr:col>
      <xdr:colOff>101600</xdr:colOff>
      <xdr:row>35</xdr:row>
      <xdr:rowOff>103110</xdr:rowOff>
    </xdr:to>
    <xdr:sp macro="" textlink="">
      <xdr:nvSpPr>
        <xdr:cNvPr id="86" name="楕円 85"/>
        <xdr:cNvSpPr/>
      </xdr:nvSpPr>
      <xdr:spPr>
        <a:xfrm>
          <a:off x="2857500" y="60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119637</xdr:rowOff>
    </xdr:from>
    <xdr:ext cx="534377" cy="259045"/>
    <xdr:sp macro="" textlink="">
      <xdr:nvSpPr>
        <xdr:cNvPr id="87" name="テキスト ボックス 86"/>
        <xdr:cNvSpPr txBox="1"/>
      </xdr:nvSpPr>
      <xdr:spPr>
        <a:xfrm>
          <a:off x="2641111" y="5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40617</xdr:rowOff>
    </xdr:from>
    <xdr:to>
      <xdr:col>10</xdr:col>
      <xdr:colOff>165100</xdr:colOff>
      <xdr:row>35</xdr:row>
      <xdr:rowOff>142217</xdr:rowOff>
    </xdr:to>
    <xdr:sp macro="" textlink="">
      <xdr:nvSpPr>
        <xdr:cNvPr id="88" name="楕円 87"/>
        <xdr:cNvSpPr/>
      </xdr:nvSpPr>
      <xdr:spPr>
        <a:xfrm>
          <a:off x="1968500" y="60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158744</xdr:rowOff>
    </xdr:from>
    <xdr:ext cx="534377" cy="259045"/>
    <xdr:sp macro="" textlink="">
      <xdr:nvSpPr>
        <xdr:cNvPr id="89" name="テキスト ボックス 88"/>
        <xdr:cNvSpPr txBox="1"/>
      </xdr:nvSpPr>
      <xdr:spPr>
        <a:xfrm>
          <a:off x="1752111" y="581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34624</xdr:rowOff>
    </xdr:from>
    <xdr:to>
      <xdr:col>6</xdr:col>
      <xdr:colOff>38100</xdr:colOff>
      <xdr:row>35</xdr:row>
      <xdr:rowOff>136224</xdr:rowOff>
    </xdr:to>
    <xdr:sp macro="" textlink="">
      <xdr:nvSpPr>
        <xdr:cNvPr id="90" name="楕円 89"/>
        <xdr:cNvSpPr/>
      </xdr:nvSpPr>
      <xdr:spPr>
        <a:xfrm>
          <a:off x="1079500" y="60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152751</xdr:rowOff>
    </xdr:from>
    <xdr:ext cx="534377" cy="259045"/>
    <xdr:sp macro="" textlink="">
      <xdr:nvSpPr>
        <xdr:cNvPr id="91" name="テキスト ボックス 90"/>
        <xdr:cNvSpPr txBox="1"/>
      </xdr:nvSpPr>
      <xdr:spPr>
        <a:xfrm>
          <a:off x="863111" y="58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124511</xdr:rowOff>
    </xdr:from>
    <xdr:to>
      <xdr:col>24</xdr:col>
      <xdr:colOff>62865</xdr:colOff>
      <xdr:row>58</xdr:row>
      <xdr:rowOff>34874</xdr:rowOff>
    </xdr:to>
    <xdr:cxnSp macro="">
      <xdr:nvCxnSpPr>
        <xdr:cNvPr id="116" name="直線コネクタ 115"/>
        <xdr:cNvCxnSpPr/>
      </xdr:nvCxnSpPr>
      <xdr:spPr>
        <a:xfrm flipV="1">
          <a:off x="4633595" y="8697011"/>
          <a:ext cx="1270" cy="128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38701</xdr:rowOff>
    </xdr:from>
    <xdr:ext cx="534377" cy="259045"/>
    <xdr:sp macro="" textlink="">
      <xdr:nvSpPr>
        <xdr:cNvPr id="117" name="物件費最小値テキスト"/>
        <xdr:cNvSpPr txBox="1"/>
      </xdr:nvSpPr>
      <xdr:spPr>
        <a:xfrm>
          <a:off x="4686300" y="99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34874</xdr:rowOff>
    </xdr:from>
    <xdr:to>
      <xdr:col>24</xdr:col>
      <xdr:colOff>152400</xdr:colOff>
      <xdr:row>58</xdr:row>
      <xdr:rowOff>34874</xdr:rowOff>
    </xdr:to>
    <xdr:cxnSp macro="">
      <xdr:nvCxnSpPr>
        <xdr:cNvPr id="118" name="直線コネクタ 117"/>
        <xdr:cNvCxnSpPr/>
      </xdr:nvCxnSpPr>
      <xdr:spPr>
        <a:xfrm>
          <a:off x="4546600" y="997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71188</xdr:rowOff>
    </xdr:from>
    <xdr:ext cx="599010" cy="259045"/>
    <xdr:sp macro="" textlink="">
      <xdr:nvSpPr>
        <xdr:cNvPr id="119" name="物件費最大値テキスト"/>
        <xdr:cNvSpPr txBox="1"/>
      </xdr:nvSpPr>
      <xdr:spPr>
        <a:xfrm>
          <a:off x="4686300" y="847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124511</xdr:rowOff>
    </xdr:from>
    <xdr:to>
      <xdr:col>24</xdr:col>
      <xdr:colOff>152400</xdr:colOff>
      <xdr:row>50</xdr:row>
      <xdr:rowOff>124511</xdr:rowOff>
    </xdr:to>
    <xdr:cxnSp macro="">
      <xdr:nvCxnSpPr>
        <xdr:cNvPr id="120" name="直線コネクタ 119"/>
        <xdr:cNvCxnSpPr/>
      </xdr:nvCxnSpPr>
      <xdr:spPr>
        <a:xfrm>
          <a:off x="4546600" y="869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143764</xdr:rowOff>
    </xdr:from>
    <xdr:to>
      <xdr:col>24</xdr:col>
      <xdr:colOff>63500</xdr:colOff>
      <xdr:row>55</xdr:row>
      <xdr:rowOff>648</xdr:rowOff>
    </xdr:to>
    <xdr:cxnSp macro="">
      <xdr:nvCxnSpPr>
        <xdr:cNvPr id="121" name="直線コネクタ 120"/>
        <xdr:cNvCxnSpPr/>
      </xdr:nvCxnSpPr>
      <xdr:spPr>
        <a:xfrm>
          <a:off x="3797300" y="9402064"/>
          <a:ext cx="838200" cy="2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108284</xdr:rowOff>
    </xdr:from>
    <xdr:ext cx="534377" cy="259045"/>
    <xdr:sp macro="" textlink="">
      <xdr:nvSpPr>
        <xdr:cNvPr id="122" name="物件費平均値テキスト"/>
        <xdr:cNvSpPr txBox="1"/>
      </xdr:nvSpPr>
      <xdr:spPr>
        <a:xfrm>
          <a:off x="4686300" y="953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129857</xdr:rowOff>
    </xdr:from>
    <xdr:to>
      <xdr:col>24</xdr:col>
      <xdr:colOff>114300</xdr:colOff>
      <xdr:row>56</xdr:row>
      <xdr:rowOff>60007</xdr:rowOff>
    </xdr:to>
    <xdr:sp macro="" textlink="">
      <xdr:nvSpPr>
        <xdr:cNvPr id="123" name="フローチャート: 判断 122"/>
        <xdr:cNvSpPr/>
      </xdr:nvSpPr>
      <xdr:spPr>
        <a:xfrm>
          <a:off x="4584700" y="95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143764</xdr:rowOff>
    </xdr:from>
    <xdr:to>
      <xdr:col>19</xdr:col>
      <xdr:colOff>177800</xdr:colOff>
      <xdr:row>55</xdr:row>
      <xdr:rowOff>15329</xdr:rowOff>
    </xdr:to>
    <xdr:cxnSp macro="">
      <xdr:nvCxnSpPr>
        <xdr:cNvPr id="124" name="直線コネクタ 123"/>
        <xdr:cNvCxnSpPr/>
      </xdr:nvCxnSpPr>
      <xdr:spPr>
        <a:xfrm flipV="1">
          <a:off x="2908300" y="9402064"/>
          <a:ext cx="8890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124816</xdr:rowOff>
    </xdr:from>
    <xdr:to>
      <xdr:col>20</xdr:col>
      <xdr:colOff>38100</xdr:colOff>
      <xdr:row>56</xdr:row>
      <xdr:rowOff>54966</xdr:rowOff>
    </xdr:to>
    <xdr:sp macro="" textlink="">
      <xdr:nvSpPr>
        <xdr:cNvPr id="125" name="フローチャート: 判断 124"/>
        <xdr:cNvSpPr/>
      </xdr:nvSpPr>
      <xdr:spPr>
        <a:xfrm>
          <a:off x="3746500" y="95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46093</xdr:rowOff>
    </xdr:from>
    <xdr:ext cx="534377" cy="259045"/>
    <xdr:sp macro="" textlink="">
      <xdr:nvSpPr>
        <xdr:cNvPr id="126" name="テキスト ボックス 125"/>
        <xdr:cNvSpPr txBox="1"/>
      </xdr:nvSpPr>
      <xdr:spPr>
        <a:xfrm>
          <a:off x="3530111" y="96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15329</xdr:rowOff>
    </xdr:from>
    <xdr:to>
      <xdr:col>15</xdr:col>
      <xdr:colOff>50800</xdr:colOff>
      <xdr:row>55</xdr:row>
      <xdr:rowOff>99581</xdr:rowOff>
    </xdr:to>
    <xdr:cxnSp macro="">
      <xdr:nvCxnSpPr>
        <xdr:cNvPr id="127" name="直線コネクタ 126"/>
        <xdr:cNvCxnSpPr/>
      </xdr:nvCxnSpPr>
      <xdr:spPr>
        <a:xfrm flipV="1">
          <a:off x="2019300" y="9445079"/>
          <a:ext cx="889000" cy="8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8" name="フローチャート: 判断 127"/>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87875</xdr:rowOff>
    </xdr:from>
    <xdr:ext cx="534377" cy="259045"/>
    <xdr:sp macro="" textlink="">
      <xdr:nvSpPr>
        <xdr:cNvPr id="129" name="テキスト ボックス 128"/>
        <xdr:cNvSpPr txBox="1"/>
      </xdr:nvSpPr>
      <xdr:spPr>
        <a:xfrm>
          <a:off x="2641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99581</xdr:rowOff>
    </xdr:from>
    <xdr:to>
      <xdr:col>10</xdr:col>
      <xdr:colOff>114300</xdr:colOff>
      <xdr:row>56</xdr:row>
      <xdr:rowOff>2236</xdr:rowOff>
    </xdr:to>
    <xdr:cxnSp macro="">
      <xdr:nvCxnSpPr>
        <xdr:cNvPr id="130" name="直線コネクタ 129"/>
        <xdr:cNvCxnSpPr/>
      </xdr:nvCxnSpPr>
      <xdr:spPr>
        <a:xfrm flipV="1">
          <a:off x="1130300" y="9529331"/>
          <a:ext cx="889000" cy="7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31" name="フローチャート: 判断 130"/>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85983</xdr:rowOff>
    </xdr:from>
    <xdr:ext cx="534377" cy="259045"/>
    <xdr:sp macro="" textlink="">
      <xdr:nvSpPr>
        <xdr:cNvPr id="132" name="テキスト ボックス 131"/>
        <xdr:cNvSpPr txBox="1"/>
      </xdr:nvSpPr>
      <xdr:spPr>
        <a:xfrm>
          <a:off x="1752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3" name="フローチャート: 判断 132"/>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93019</xdr:rowOff>
    </xdr:from>
    <xdr:ext cx="534377" cy="259045"/>
    <xdr:sp macro="" textlink="">
      <xdr:nvSpPr>
        <xdr:cNvPr id="134" name="テキスト ボックス 133"/>
        <xdr:cNvSpPr txBox="1"/>
      </xdr:nvSpPr>
      <xdr:spPr>
        <a:xfrm>
          <a:off x="863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121298</xdr:rowOff>
    </xdr:from>
    <xdr:to>
      <xdr:col>24</xdr:col>
      <xdr:colOff>114300</xdr:colOff>
      <xdr:row>55</xdr:row>
      <xdr:rowOff>51448</xdr:rowOff>
    </xdr:to>
    <xdr:sp macro="" textlink="">
      <xdr:nvSpPr>
        <xdr:cNvPr id="140" name="楕円 139"/>
        <xdr:cNvSpPr/>
      </xdr:nvSpPr>
      <xdr:spPr>
        <a:xfrm>
          <a:off x="4584700" y="937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144175</xdr:rowOff>
    </xdr:from>
    <xdr:ext cx="534377" cy="259045"/>
    <xdr:sp macro="" textlink="">
      <xdr:nvSpPr>
        <xdr:cNvPr id="141" name="物件費該当値テキスト"/>
        <xdr:cNvSpPr txBox="1"/>
      </xdr:nvSpPr>
      <xdr:spPr>
        <a:xfrm>
          <a:off x="4686300" y="923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92964</xdr:rowOff>
    </xdr:from>
    <xdr:to>
      <xdr:col>20</xdr:col>
      <xdr:colOff>38100</xdr:colOff>
      <xdr:row>55</xdr:row>
      <xdr:rowOff>23114</xdr:rowOff>
    </xdr:to>
    <xdr:sp macro="" textlink="">
      <xdr:nvSpPr>
        <xdr:cNvPr id="142" name="楕円 141"/>
        <xdr:cNvSpPr/>
      </xdr:nvSpPr>
      <xdr:spPr>
        <a:xfrm>
          <a:off x="3746500" y="935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39641</xdr:rowOff>
    </xdr:from>
    <xdr:ext cx="534377" cy="259045"/>
    <xdr:sp macro="" textlink="">
      <xdr:nvSpPr>
        <xdr:cNvPr id="143" name="テキスト ボックス 142"/>
        <xdr:cNvSpPr txBox="1"/>
      </xdr:nvSpPr>
      <xdr:spPr>
        <a:xfrm>
          <a:off x="3530111" y="912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135979</xdr:rowOff>
    </xdr:from>
    <xdr:to>
      <xdr:col>15</xdr:col>
      <xdr:colOff>101600</xdr:colOff>
      <xdr:row>55</xdr:row>
      <xdr:rowOff>66129</xdr:rowOff>
    </xdr:to>
    <xdr:sp macro="" textlink="">
      <xdr:nvSpPr>
        <xdr:cNvPr id="144" name="楕円 143"/>
        <xdr:cNvSpPr/>
      </xdr:nvSpPr>
      <xdr:spPr>
        <a:xfrm>
          <a:off x="2857500" y="93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82656</xdr:rowOff>
    </xdr:from>
    <xdr:ext cx="534377" cy="259045"/>
    <xdr:sp macro="" textlink="">
      <xdr:nvSpPr>
        <xdr:cNvPr id="145" name="テキスト ボックス 144"/>
        <xdr:cNvSpPr txBox="1"/>
      </xdr:nvSpPr>
      <xdr:spPr>
        <a:xfrm>
          <a:off x="2641111" y="916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48781</xdr:rowOff>
    </xdr:from>
    <xdr:to>
      <xdr:col>10</xdr:col>
      <xdr:colOff>165100</xdr:colOff>
      <xdr:row>55</xdr:row>
      <xdr:rowOff>150381</xdr:rowOff>
    </xdr:to>
    <xdr:sp macro="" textlink="">
      <xdr:nvSpPr>
        <xdr:cNvPr id="146" name="楕円 145"/>
        <xdr:cNvSpPr/>
      </xdr:nvSpPr>
      <xdr:spPr>
        <a:xfrm>
          <a:off x="1968500" y="94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166908</xdr:rowOff>
    </xdr:from>
    <xdr:ext cx="534377" cy="259045"/>
    <xdr:sp macro="" textlink="">
      <xdr:nvSpPr>
        <xdr:cNvPr id="147" name="テキスト ボックス 146"/>
        <xdr:cNvSpPr txBox="1"/>
      </xdr:nvSpPr>
      <xdr:spPr>
        <a:xfrm>
          <a:off x="1752111" y="92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122886</xdr:rowOff>
    </xdr:from>
    <xdr:to>
      <xdr:col>6</xdr:col>
      <xdr:colOff>38100</xdr:colOff>
      <xdr:row>56</xdr:row>
      <xdr:rowOff>53036</xdr:rowOff>
    </xdr:to>
    <xdr:sp macro="" textlink="">
      <xdr:nvSpPr>
        <xdr:cNvPr id="148" name="楕円 147"/>
        <xdr:cNvSpPr/>
      </xdr:nvSpPr>
      <xdr:spPr>
        <a:xfrm>
          <a:off x="1079500" y="955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69563</xdr:rowOff>
    </xdr:from>
    <xdr:ext cx="534377" cy="259045"/>
    <xdr:sp macro="" textlink="">
      <xdr:nvSpPr>
        <xdr:cNvPr id="149" name="テキスト ボックス 148"/>
        <xdr:cNvSpPr txBox="1"/>
      </xdr:nvSpPr>
      <xdr:spPr>
        <a:xfrm>
          <a:off x="863111" y="932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1" name="直線コネクタ 170"/>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2"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3" name="直線コネクタ 172"/>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4"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5" name="直線コネクタ 174"/>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69337</xdr:rowOff>
    </xdr:from>
    <xdr:to>
      <xdr:col>24</xdr:col>
      <xdr:colOff>63500</xdr:colOff>
      <xdr:row>78</xdr:row>
      <xdr:rowOff>75555</xdr:rowOff>
    </xdr:to>
    <xdr:cxnSp macro="">
      <xdr:nvCxnSpPr>
        <xdr:cNvPr id="176" name="直線コネクタ 175"/>
        <xdr:cNvCxnSpPr/>
      </xdr:nvCxnSpPr>
      <xdr:spPr>
        <a:xfrm>
          <a:off x="3797300" y="13442437"/>
          <a:ext cx="8382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91592</xdr:rowOff>
    </xdr:from>
    <xdr:ext cx="469744" cy="259045"/>
    <xdr:sp macro="" textlink="">
      <xdr:nvSpPr>
        <xdr:cNvPr id="177" name="維持補修費平均値テキスト"/>
        <xdr:cNvSpPr txBox="1"/>
      </xdr:nvSpPr>
      <xdr:spPr>
        <a:xfrm>
          <a:off x="4686300" y="13121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8" name="フローチャート: 判断 177"/>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58662</xdr:rowOff>
    </xdr:from>
    <xdr:to>
      <xdr:col>19</xdr:col>
      <xdr:colOff>177800</xdr:colOff>
      <xdr:row>78</xdr:row>
      <xdr:rowOff>69337</xdr:rowOff>
    </xdr:to>
    <xdr:cxnSp macro="">
      <xdr:nvCxnSpPr>
        <xdr:cNvPr id="179" name="直線コネクタ 178"/>
        <xdr:cNvCxnSpPr/>
      </xdr:nvCxnSpPr>
      <xdr:spPr>
        <a:xfrm>
          <a:off x="2908300" y="13431762"/>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80" name="フローチャート: 判断 179"/>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34296</xdr:rowOff>
    </xdr:from>
    <xdr:ext cx="469744" cy="259045"/>
    <xdr:sp macro="" textlink="">
      <xdr:nvSpPr>
        <xdr:cNvPr id="181" name="テキスト ボックス 180"/>
        <xdr:cNvSpPr txBox="1"/>
      </xdr:nvSpPr>
      <xdr:spPr>
        <a:xfrm>
          <a:off x="3562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58662</xdr:rowOff>
    </xdr:from>
    <xdr:to>
      <xdr:col>15</xdr:col>
      <xdr:colOff>50800</xdr:colOff>
      <xdr:row>78</xdr:row>
      <xdr:rowOff>67028</xdr:rowOff>
    </xdr:to>
    <xdr:cxnSp macro="">
      <xdr:nvCxnSpPr>
        <xdr:cNvPr id="182" name="直線コネクタ 181"/>
        <xdr:cNvCxnSpPr/>
      </xdr:nvCxnSpPr>
      <xdr:spPr>
        <a:xfrm flipV="1">
          <a:off x="2019300" y="13431762"/>
          <a:ext cx="8890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103302</xdr:rowOff>
    </xdr:from>
    <xdr:to>
      <xdr:col>15</xdr:col>
      <xdr:colOff>101600</xdr:colOff>
      <xdr:row>78</xdr:row>
      <xdr:rowOff>33452</xdr:rowOff>
    </xdr:to>
    <xdr:sp macro="" textlink="">
      <xdr:nvSpPr>
        <xdr:cNvPr id="183" name="フローチャート: 判断 182"/>
        <xdr:cNvSpPr/>
      </xdr:nvSpPr>
      <xdr:spPr>
        <a:xfrm>
          <a:off x="2857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49979</xdr:rowOff>
    </xdr:from>
    <xdr:ext cx="469744" cy="259045"/>
    <xdr:sp macro="" textlink="">
      <xdr:nvSpPr>
        <xdr:cNvPr id="184" name="テキスト ボックス 183"/>
        <xdr:cNvSpPr txBox="1"/>
      </xdr:nvSpPr>
      <xdr:spPr>
        <a:xfrm>
          <a:off x="2673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58204</xdr:rowOff>
    </xdr:from>
    <xdr:to>
      <xdr:col>10</xdr:col>
      <xdr:colOff>114300</xdr:colOff>
      <xdr:row>78</xdr:row>
      <xdr:rowOff>67028</xdr:rowOff>
    </xdr:to>
    <xdr:cxnSp macro="">
      <xdr:nvCxnSpPr>
        <xdr:cNvPr id="185" name="直線コネクタ 184"/>
        <xdr:cNvCxnSpPr/>
      </xdr:nvCxnSpPr>
      <xdr:spPr>
        <a:xfrm>
          <a:off x="1130300" y="13431304"/>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100901</xdr:rowOff>
    </xdr:from>
    <xdr:to>
      <xdr:col>10</xdr:col>
      <xdr:colOff>165100</xdr:colOff>
      <xdr:row>78</xdr:row>
      <xdr:rowOff>31051</xdr:rowOff>
    </xdr:to>
    <xdr:sp macro="" textlink="">
      <xdr:nvSpPr>
        <xdr:cNvPr id="186" name="フローチャート: 判断 185"/>
        <xdr:cNvSpPr/>
      </xdr:nvSpPr>
      <xdr:spPr>
        <a:xfrm>
          <a:off x="1968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47578</xdr:rowOff>
    </xdr:from>
    <xdr:ext cx="469744" cy="259045"/>
    <xdr:sp macro="" textlink="">
      <xdr:nvSpPr>
        <xdr:cNvPr id="187" name="テキスト ボックス 186"/>
        <xdr:cNvSpPr txBox="1"/>
      </xdr:nvSpPr>
      <xdr:spPr>
        <a:xfrm>
          <a:off x="1784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118664</xdr:rowOff>
    </xdr:from>
    <xdr:to>
      <xdr:col>6</xdr:col>
      <xdr:colOff>38100</xdr:colOff>
      <xdr:row>78</xdr:row>
      <xdr:rowOff>48814</xdr:rowOff>
    </xdr:to>
    <xdr:sp macro="" textlink="">
      <xdr:nvSpPr>
        <xdr:cNvPr id="188" name="フローチャート: 判断 187"/>
        <xdr:cNvSpPr/>
      </xdr:nvSpPr>
      <xdr:spPr>
        <a:xfrm>
          <a:off x="1079500" y="1332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65341</xdr:rowOff>
    </xdr:from>
    <xdr:ext cx="469744" cy="259045"/>
    <xdr:sp macro="" textlink="">
      <xdr:nvSpPr>
        <xdr:cNvPr id="189" name="テキスト ボックス 188"/>
        <xdr:cNvSpPr txBox="1"/>
      </xdr:nvSpPr>
      <xdr:spPr>
        <a:xfrm>
          <a:off x="895428" y="1309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24755</xdr:rowOff>
    </xdr:from>
    <xdr:to>
      <xdr:col>24</xdr:col>
      <xdr:colOff>114300</xdr:colOff>
      <xdr:row>78</xdr:row>
      <xdr:rowOff>126355</xdr:rowOff>
    </xdr:to>
    <xdr:sp macro="" textlink="">
      <xdr:nvSpPr>
        <xdr:cNvPr id="195" name="楕円 194"/>
        <xdr:cNvSpPr/>
      </xdr:nvSpPr>
      <xdr:spPr>
        <a:xfrm>
          <a:off x="4584700" y="1339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111132</xdr:rowOff>
    </xdr:from>
    <xdr:ext cx="469744" cy="259045"/>
    <xdr:sp macro="" textlink="">
      <xdr:nvSpPr>
        <xdr:cNvPr id="196" name="維持補修費該当値テキスト"/>
        <xdr:cNvSpPr txBox="1"/>
      </xdr:nvSpPr>
      <xdr:spPr>
        <a:xfrm>
          <a:off x="4686300" y="13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18537</xdr:rowOff>
    </xdr:from>
    <xdr:to>
      <xdr:col>20</xdr:col>
      <xdr:colOff>38100</xdr:colOff>
      <xdr:row>78</xdr:row>
      <xdr:rowOff>120137</xdr:rowOff>
    </xdr:to>
    <xdr:sp macro="" textlink="">
      <xdr:nvSpPr>
        <xdr:cNvPr id="197" name="楕円 196"/>
        <xdr:cNvSpPr/>
      </xdr:nvSpPr>
      <xdr:spPr>
        <a:xfrm>
          <a:off x="3746500" y="133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111264</xdr:rowOff>
    </xdr:from>
    <xdr:ext cx="469744" cy="259045"/>
    <xdr:sp macro="" textlink="">
      <xdr:nvSpPr>
        <xdr:cNvPr id="198" name="テキスト ボックス 197"/>
        <xdr:cNvSpPr txBox="1"/>
      </xdr:nvSpPr>
      <xdr:spPr>
        <a:xfrm>
          <a:off x="3562428" y="1348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7862</xdr:rowOff>
    </xdr:from>
    <xdr:to>
      <xdr:col>15</xdr:col>
      <xdr:colOff>101600</xdr:colOff>
      <xdr:row>78</xdr:row>
      <xdr:rowOff>109462</xdr:rowOff>
    </xdr:to>
    <xdr:sp macro="" textlink="">
      <xdr:nvSpPr>
        <xdr:cNvPr id="199" name="楕円 198"/>
        <xdr:cNvSpPr/>
      </xdr:nvSpPr>
      <xdr:spPr>
        <a:xfrm>
          <a:off x="2857500" y="1338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100589</xdr:rowOff>
    </xdr:from>
    <xdr:ext cx="469744" cy="259045"/>
    <xdr:sp macro="" textlink="">
      <xdr:nvSpPr>
        <xdr:cNvPr id="200" name="テキスト ボックス 199"/>
        <xdr:cNvSpPr txBox="1"/>
      </xdr:nvSpPr>
      <xdr:spPr>
        <a:xfrm>
          <a:off x="2673428" y="134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16228</xdr:rowOff>
    </xdr:from>
    <xdr:to>
      <xdr:col>10</xdr:col>
      <xdr:colOff>165100</xdr:colOff>
      <xdr:row>78</xdr:row>
      <xdr:rowOff>117828</xdr:rowOff>
    </xdr:to>
    <xdr:sp macro="" textlink="">
      <xdr:nvSpPr>
        <xdr:cNvPr id="201" name="楕円 200"/>
        <xdr:cNvSpPr/>
      </xdr:nvSpPr>
      <xdr:spPr>
        <a:xfrm>
          <a:off x="1968500" y="133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108955</xdr:rowOff>
    </xdr:from>
    <xdr:ext cx="469744" cy="259045"/>
    <xdr:sp macro="" textlink="">
      <xdr:nvSpPr>
        <xdr:cNvPr id="202" name="テキスト ボックス 201"/>
        <xdr:cNvSpPr txBox="1"/>
      </xdr:nvSpPr>
      <xdr:spPr>
        <a:xfrm>
          <a:off x="1784428" y="134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7404</xdr:rowOff>
    </xdr:from>
    <xdr:to>
      <xdr:col>6</xdr:col>
      <xdr:colOff>38100</xdr:colOff>
      <xdr:row>78</xdr:row>
      <xdr:rowOff>109004</xdr:rowOff>
    </xdr:to>
    <xdr:sp macro="" textlink="">
      <xdr:nvSpPr>
        <xdr:cNvPr id="203" name="楕円 202"/>
        <xdr:cNvSpPr/>
      </xdr:nvSpPr>
      <xdr:spPr>
        <a:xfrm>
          <a:off x="1079500" y="133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100131</xdr:rowOff>
    </xdr:from>
    <xdr:ext cx="469744" cy="259045"/>
    <xdr:sp macro="" textlink="">
      <xdr:nvSpPr>
        <xdr:cNvPr id="204" name="テキスト ボックス 203"/>
        <xdr:cNvSpPr txBox="1"/>
      </xdr:nvSpPr>
      <xdr:spPr>
        <a:xfrm>
          <a:off x="895428" y="1347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16419</xdr:rowOff>
    </xdr:from>
    <xdr:to>
      <xdr:col>24</xdr:col>
      <xdr:colOff>62865</xdr:colOff>
      <xdr:row>99</xdr:row>
      <xdr:rowOff>158511</xdr:rowOff>
    </xdr:to>
    <xdr:cxnSp macro="">
      <xdr:nvCxnSpPr>
        <xdr:cNvPr id="231" name="直線コネクタ 230"/>
        <xdr:cNvCxnSpPr/>
      </xdr:nvCxnSpPr>
      <xdr:spPr>
        <a:xfrm flipV="1">
          <a:off x="4633595" y="15618369"/>
          <a:ext cx="1270" cy="151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162338</xdr:rowOff>
    </xdr:from>
    <xdr:ext cx="534377" cy="259045"/>
    <xdr:sp macro="" textlink="">
      <xdr:nvSpPr>
        <xdr:cNvPr id="232" name="扶助費最小値テキスト"/>
        <xdr:cNvSpPr txBox="1"/>
      </xdr:nvSpPr>
      <xdr:spPr>
        <a:xfrm>
          <a:off x="4686300" y="171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158511</xdr:rowOff>
    </xdr:from>
    <xdr:to>
      <xdr:col>24</xdr:col>
      <xdr:colOff>152400</xdr:colOff>
      <xdr:row>99</xdr:row>
      <xdr:rowOff>158511</xdr:rowOff>
    </xdr:to>
    <xdr:cxnSp macro="">
      <xdr:nvCxnSpPr>
        <xdr:cNvPr id="233" name="直線コネクタ 232"/>
        <xdr:cNvCxnSpPr/>
      </xdr:nvCxnSpPr>
      <xdr:spPr>
        <a:xfrm>
          <a:off x="4546600" y="1713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134546</xdr:rowOff>
    </xdr:from>
    <xdr:ext cx="599010" cy="259045"/>
    <xdr:sp macro="" textlink="">
      <xdr:nvSpPr>
        <xdr:cNvPr id="234" name="扶助費最大値テキスト"/>
        <xdr:cNvSpPr txBox="1"/>
      </xdr:nvSpPr>
      <xdr:spPr>
        <a:xfrm>
          <a:off x="4686300" y="1539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16419</xdr:rowOff>
    </xdr:from>
    <xdr:to>
      <xdr:col>24</xdr:col>
      <xdr:colOff>152400</xdr:colOff>
      <xdr:row>91</xdr:row>
      <xdr:rowOff>16419</xdr:rowOff>
    </xdr:to>
    <xdr:cxnSp macro="">
      <xdr:nvCxnSpPr>
        <xdr:cNvPr id="235" name="直線コネクタ 234"/>
        <xdr:cNvCxnSpPr/>
      </xdr:nvCxnSpPr>
      <xdr:spPr>
        <a:xfrm>
          <a:off x="4546600" y="156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53191</xdr:rowOff>
    </xdr:from>
    <xdr:to>
      <xdr:col>24</xdr:col>
      <xdr:colOff>63500</xdr:colOff>
      <xdr:row>94</xdr:row>
      <xdr:rowOff>97622</xdr:rowOff>
    </xdr:to>
    <xdr:cxnSp macro="">
      <xdr:nvCxnSpPr>
        <xdr:cNvPr id="236" name="直線コネクタ 235"/>
        <xdr:cNvCxnSpPr/>
      </xdr:nvCxnSpPr>
      <xdr:spPr>
        <a:xfrm>
          <a:off x="3797300" y="16169491"/>
          <a:ext cx="838200" cy="4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116411</xdr:rowOff>
    </xdr:from>
    <xdr:ext cx="534377" cy="259045"/>
    <xdr:sp macro="" textlink="">
      <xdr:nvSpPr>
        <xdr:cNvPr id="237" name="扶助費平均値テキスト"/>
        <xdr:cNvSpPr txBox="1"/>
      </xdr:nvSpPr>
      <xdr:spPr>
        <a:xfrm>
          <a:off x="4686300" y="1657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137984</xdr:rowOff>
    </xdr:from>
    <xdr:to>
      <xdr:col>24</xdr:col>
      <xdr:colOff>114300</xdr:colOff>
      <xdr:row>97</xdr:row>
      <xdr:rowOff>68134</xdr:rowOff>
    </xdr:to>
    <xdr:sp macro="" textlink="">
      <xdr:nvSpPr>
        <xdr:cNvPr id="238" name="フローチャート: 判断 237"/>
        <xdr:cNvSpPr/>
      </xdr:nvSpPr>
      <xdr:spPr>
        <a:xfrm>
          <a:off x="45847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53191</xdr:rowOff>
    </xdr:from>
    <xdr:to>
      <xdr:col>19</xdr:col>
      <xdr:colOff>177800</xdr:colOff>
      <xdr:row>95</xdr:row>
      <xdr:rowOff>69569</xdr:rowOff>
    </xdr:to>
    <xdr:cxnSp macro="">
      <xdr:nvCxnSpPr>
        <xdr:cNvPr id="239" name="直線コネクタ 238"/>
        <xdr:cNvCxnSpPr/>
      </xdr:nvCxnSpPr>
      <xdr:spPr>
        <a:xfrm flipV="1">
          <a:off x="2908300" y="16169491"/>
          <a:ext cx="889000" cy="1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119614</xdr:rowOff>
    </xdr:from>
    <xdr:to>
      <xdr:col>20</xdr:col>
      <xdr:colOff>38100</xdr:colOff>
      <xdr:row>97</xdr:row>
      <xdr:rowOff>49764</xdr:rowOff>
    </xdr:to>
    <xdr:sp macro="" textlink="">
      <xdr:nvSpPr>
        <xdr:cNvPr id="240" name="フローチャート: 判断 239"/>
        <xdr:cNvSpPr/>
      </xdr:nvSpPr>
      <xdr:spPr>
        <a:xfrm>
          <a:off x="3746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40891</xdr:rowOff>
    </xdr:from>
    <xdr:ext cx="534377" cy="259045"/>
    <xdr:sp macro="" textlink="">
      <xdr:nvSpPr>
        <xdr:cNvPr id="241" name="テキスト ボックス 240"/>
        <xdr:cNvSpPr txBox="1"/>
      </xdr:nvSpPr>
      <xdr:spPr>
        <a:xfrm>
          <a:off x="3530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69569</xdr:rowOff>
    </xdr:from>
    <xdr:to>
      <xdr:col>15</xdr:col>
      <xdr:colOff>50800</xdr:colOff>
      <xdr:row>95</xdr:row>
      <xdr:rowOff>120743</xdr:rowOff>
    </xdr:to>
    <xdr:cxnSp macro="">
      <xdr:nvCxnSpPr>
        <xdr:cNvPr id="242" name="直線コネクタ 241"/>
        <xdr:cNvCxnSpPr/>
      </xdr:nvCxnSpPr>
      <xdr:spPr>
        <a:xfrm flipV="1">
          <a:off x="2019300" y="16357319"/>
          <a:ext cx="8890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1755</xdr:rowOff>
    </xdr:from>
    <xdr:to>
      <xdr:col>15</xdr:col>
      <xdr:colOff>101600</xdr:colOff>
      <xdr:row>97</xdr:row>
      <xdr:rowOff>103355</xdr:rowOff>
    </xdr:to>
    <xdr:sp macro="" textlink="">
      <xdr:nvSpPr>
        <xdr:cNvPr id="243" name="フローチャート: 判断 242"/>
        <xdr:cNvSpPr/>
      </xdr:nvSpPr>
      <xdr:spPr>
        <a:xfrm>
          <a:off x="2857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94482</xdr:rowOff>
    </xdr:from>
    <xdr:ext cx="534377" cy="259045"/>
    <xdr:sp macro="" textlink="">
      <xdr:nvSpPr>
        <xdr:cNvPr id="244" name="テキスト ボックス 243"/>
        <xdr:cNvSpPr txBox="1"/>
      </xdr:nvSpPr>
      <xdr:spPr>
        <a:xfrm>
          <a:off x="2641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120743</xdr:rowOff>
    </xdr:from>
    <xdr:to>
      <xdr:col>10</xdr:col>
      <xdr:colOff>114300</xdr:colOff>
      <xdr:row>96</xdr:row>
      <xdr:rowOff>92593</xdr:rowOff>
    </xdr:to>
    <xdr:cxnSp macro="">
      <xdr:nvCxnSpPr>
        <xdr:cNvPr id="245" name="直線コネクタ 244"/>
        <xdr:cNvCxnSpPr/>
      </xdr:nvCxnSpPr>
      <xdr:spPr>
        <a:xfrm flipV="1">
          <a:off x="1130300" y="16408493"/>
          <a:ext cx="889000" cy="14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125411</xdr:rowOff>
    </xdr:from>
    <xdr:to>
      <xdr:col>10</xdr:col>
      <xdr:colOff>165100</xdr:colOff>
      <xdr:row>98</xdr:row>
      <xdr:rowOff>55561</xdr:rowOff>
    </xdr:to>
    <xdr:sp macro="" textlink="">
      <xdr:nvSpPr>
        <xdr:cNvPr id="246" name="フローチャート: 判断 245"/>
        <xdr:cNvSpPr/>
      </xdr:nvSpPr>
      <xdr:spPr>
        <a:xfrm>
          <a:off x="1968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46688</xdr:rowOff>
    </xdr:from>
    <xdr:ext cx="534377" cy="259045"/>
    <xdr:sp macro="" textlink="">
      <xdr:nvSpPr>
        <xdr:cNvPr id="247" name="テキスト ボックス 246"/>
        <xdr:cNvSpPr txBox="1"/>
      </xdr:nvSpPr>
      <xdr:spPr>
        <a:xfrm>
          <a:off x="1752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50037</xdr:rowOff>
    </xdr:from>
    <xdr:to>
      <xdr:col>6</xdr:col>
      <xdr:colOff>38100</xdr:colOff>
      <xdr:row>98</xdr:row>
      <xdr:rowOff>151637</xdr:rowOff>
    </xdr:to>
    <xdr:sp macro="" textlink="">
      <xdr:nvSpPr>
        <xdr:cNvPr id="248" name="フローチャート: 判断 247"/>
        <xdr:cNvSpPr/>
      </xdr:nvSpPr>
      <xdr:spPr>
        <a:xfrm>
          <a:off x="1079500" y="1685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142764</xdr:rowOff>
    </xdr:from>
    <xdr:ext cx="534377" cy="259045"/>
    <xdr:sp macro="" textlink="">
      <xdr:nvSpPr>
        <xdr:cNvPr id="249" name="テキスト ボックス 248"/>
        <xdr:cNvSpPr txBox="1"/>
      </xdr:nvSpPr>
      <xdr:spPr>
        <a:xfrm>
          <a:off x="863111" y="169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46822</xdr:rowOff>
    </xdr:from>
    <xdr:to>
      <xdr:col>24</xdr:col>
      <xdr:colOff>114300</xdr:colOff>
      <xdr:row>94</xdr:row>
      <xdr:rowOff>148422</xdr:rowOff>
    </xdr:to>
    <xdr:sp macro="" textlink="">
      <xdr:nvSpPr>
        <xdr:cNvPr id="255" name="楕円 254"/>
        <xdr:cNvSpPr/>
      </xdr:nvSpPr>
      <xdr:spPr>
        <a:xfrm>
          <a:off x="4584700" y="1616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69699</xdr:rowOff>
    </xdr:from>
    <xdr:ext cx="599010" cy="259045"/>
    <xdr:sp macro="" textlink="">
      <xdr:nvSpPr>
        <xdr:cNvPr id="256" name="扶助費該当値テキスト"/>
        <xdr:cNvSpPr txBox="1"/>
      </xdr:nvSpPr>
      <xdr:spPr>
        <a:xfrm>
          <a:off x="4686300" y="1601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2391</xdr:rowOff>
    </xdr:from>
    <xdr:to>
      <xdr:col>20</xdr:col>
      <xdr:colOff>38100</xdr:colOff>
      <xdr:row>94</xdr:row>
      <xdr:rowOff>103991</xdr:rowOff>
    </xdr:to>
    <xdr:sp macro="" textlink="">
      <xdr:nvSpPr>
        <xdr:cNvPr id="257" name="楕円 256"/>
        <xdr:cNvSpPr/>
      </xdr:nvSpPr>
      <xdr:spPr>
        <a:xfrm>
          <a:off x="3746500" y="161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120518</xdr:rowOff>
    </xdr:from>
    <xdr:ext cx="599010" cy="259045"/>
    <xdr:sp macro="" textlink="">
      <xdr:nvSpPr>
        <xdr:cNvPr id="258" name="テキスト ボックス 257"/>
        <xdr:cNvSpPr txBox="1"/>
      </xdr:nvSpPr>
      <xdr:spPr>
        <a:xfrm>
          <a:off x="3497795" y="1589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18769</xdr:rowOff>
    </xdr:from>
    <xdr:to>
      <xdr:col>15</xdr:col>
      <xdr:colOff>101600</xdr:colOff>
      <xdr:row>95</xdr:row>
      <xdr:rowOff>120369</xdr:rowOff>
    </xdr:to>
    <xdr:sp macro="" textlink="">
      <xdr:nvSpPr>
        <xdr:cNvPr id="259" name="楕円 258"/>
        <xdr:cNvSpPr/>
      </xdr:nvSpPr>
      <xdr:spPr>
        <a:xfrm>
          <a:off x="2857500" y="1630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136896</xdr:rowOff>
    </xdr:from>
    <xdr:ext cx="599010" cy="259045"/>
    <xdr:sp macro="" textlink="">
      <xdr:nvSpPr>
        <xdr:cNvPr id="260" name="テキスト ボックス 259"/>
        <xdr:cNvSpPr txBox="1"/>
      </xdr:nvSpPr>
      <xdr:spPr>
        <a:xfrm>
          <a:off x="2608795" y="1608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69943</xdr:rowOff>
    </xdr:from>
    <xdr:to>
      <xdr:col>10</xdr:col>
      <xdr:colOff>165100</xdr:colOff>
      <xdr:row>96</xdr:row>
      <xdr:rowOff>93</xdr:rowOff>
    </xdr:to>
    <xdr:sp macro="" textlink="">
      <xdr:nvSpPr>
        <xdr:cNvPr id="261" name="楕円 260"/>
        <xdr:cNvSpPr/>
      </xdr:nvSpPr>
      <xdr:spPr>
        <a:xfrm>
          <a:off x="1968500" y="163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16620</xdr:rowOff>
    </xdr:from>
    <xdr:ext cx="599010" cy="259045"/>
    <xdr:sp macro="" textlink="">
      <xdr:nvSpPr>
        <xdr:cNvPr id="262" name="テキスト ボックス 261"/>
        <xdr:cNvSpPr txBox="1"/>
      </xdr:nvSpPr>
      <xdr:spPr>
        <a:xfrm>
          <a:off x="1719795" y="161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41793</xdr:rowOff>
    </xdr:from>
    <xdr:to>
      <xdr:col>6</xdr:col>
      <xdr:colOff>38100</xdr:colOff>
      <xdr:row>96</xdr:row>
      <xdr:rowOff>143393</xdr:rowOff>
    </xdr:to>
    <xdr:sp macro="" textlink="">
      <xdr:nvSpPr>
        <xdr:cNvPr id="263" name="楕円 262"/>
        <xdr:cNvSpPr/>
      </xdr:nvSpPr>
      <xdr:spPr>
        <a:xfrm>
          <a:off x="1079500" y="1650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159920</xdr:rowOff>
    </xdr:from>
    <xdr:ext cx="534377" cy="259045"/>
    <xdr:sp macro="" textlink="">
      <xdr:nvSpPr>
        <xdr:cNvPr id="264" name="テキスト ボックス 263"/>
        <xdr:cNvSpPr txBox="1"/>
      </xdr:nvSpPr>
      <xdr:spPr>
        <a:xfrm>
          <a:off x="863111" y="1627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1" name="直線コネクタ 290"/>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2"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3" name="直線コネクタ 292"/>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4"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5" name="直線コネクタ 294"/>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108365</xdr:rowOff>
    </xdr:from>
    <xdr:to>
      <xdr:col>55</xdr:col>
      <xdr:colOff>0</xdr:colOff>
      <xdr:row>35</xdr:row>
      <xdr:rowOff>119861</xdr:rowOff>
    </xdr:to>
    <xdr:cxnSp macro="">
      <xdr:nvCxnSpPr>
        <xdr:cNvPr id="296" name="直線コネクタ 295"/>
        <xdr:cNvCxnSpPr/>
      </xdr:nvCxnSpPr>
      <xdr:spPr>
        <a:xfrm flipV="1">
          <a:off x="9639300" y="6109115"/>
          <a:ext cx="838200" cy="1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19129</xdr:rowOff>
    </xdr:from>
    <xdr:ext cx="534377" cy="259045"/>
    <xdr:sp macro="" textlink="">
      <xdr:nvSpPr>
        <xdr:cNvPr id="297" name="補助費等平均値テキスト"/>
        <xdr:cNvSpPr txBox="1"/>
      </xdr:nvSpPr>
      <xdr:spPr>
        <a:xfrm>
          <a:off x="10528300" y="584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298" name="フローチャート: 判断 297"/>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119861</xdr:rowOff>
    </xdr:from>
    <xdr:to>
      <xdr:col>50</xdr:col>
      <xdr:colOff>114300</xdr:colOff>
      <xdr:row>36</xdr:row>
      <xdr:rowOff>38120</xdr:rowOff>
    </xdr:to>
    <xdr:cxnSp macro="">
      <xdr:nvCxnSpPr>
        <xdr:cNvPr id="299" name="直線コネクタ 298"/>
        <xdr:cNvCxnSpPr/>
      </xdr:nvCxnSpPr>
      <xdr:spPr>
        <a:xfrm flipV="1">
          <a:off x="8750300" y="6120611"/>
          <a:ext cx="889000" cy="8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0" name="フローチャート: 判断 299"/>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129679</xdr:rowOff>
    </xdr:from>
    <xdr:ext cx="534377" cy="259045"/>
    <xdr:sp macro="" textlink="">
      <xdr:nvSpPr>
        <xdr:cNvPr id="301" name="テキスト ボックス 300"/>
        <xdr:cNvSpPr txBox="1"/>
      </xdr:nvSpPr>
      <xdr:spPr>
        <a:xfrm>
          <a:off x="9372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38120</xdr:rowOff>
    </xdr:from>
    <xdr:to>
      <xdr:col>45</xdr:col>
      <xdr:colOff>177800</xdr:colOff>
      <xdr:row>36</xdr:row>
      <xdr:rowOff>89424</xdr:rowOff>
    </xdr:to>
    <xdr:cxnSp macro="">
      <xdr:nvCxnSpPr>
        <xdr:cNvPr id="302" name="直線コネクタ 301"/>
        <xdr:cNvCxnSpPr/>
      </xdr:nvCxnSpPr>
      <xdr:spPr>
        <a:xfrm flipV="1">
          <a:off x="7861300" y="6210320"/>
          <a:ext cx="889000" cy="5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147944</xdr:rowOff>
    </xdr:from>
    <xdr:to>
      <xdr:col>46</xdr:col>
      <xdr:colOff>38100</xdr:colOff>
      <xdr:row>35</xdr:row>
      <xdr:rowOff>78094</xdr:rowOff>
    </xdr:to>
    <xdr:sp macro="" textlink="">
      <xdr:nvSpPr>
        <xdr:cNvPr id="303" name="フローチャート: 判断 302"/>
        <xdr:cNvSpPr/>
      </xdr:nvSpPr>
      <xdr:spPr>
        <a:xfrm>
          <a:off x="8699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94621</xdr:rowOff>
    </xdr:from>
    <xdr:ext cx="534377" cy="259045"/>
    <xdr:sp macro="" textlink="">
      <xdr:nvSpPr>
        <xdr:cNvPr id="304" name="テキスト ボックス 303"/>
        <xdr:cNvSpPr txBox="1"/>
      </xdr:nvSpPr>
      <xdr:spPr>
        <a:xfrm>
          <a:off x="8483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89424</xdr:rowOff>
    </xdr:from>
    <xdr:to>
      <xdr:col>41</xdr:col>
      <xdr:colOff>50800</xdr:colOff>
      <xdr:row>36</xdr:row>
      <xdr:rowOff>91172</xdr:rowOff>
    </xdr:to>
    <xdr:cxnSp macro="">
      <xdr:nvCxnSpPr>
        <xdr:cNvPr id="305" name="直線コネクタ 304"/>
        <xdr:cNvCxnSpPr/>
      </xdr:nvCxnSpPr>
      <xdr:spPr>
        <a:xfrm flipV="1">
          <a:off x="6972300" y="6261624"/>
          <a:ext cx="889000" cy="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99301</xdr:rowOff>
    </xdr:from>
    <xdr:to>
      <xdr:col>41</xdr:col>
      <xdr:colOff>101600</xdr:colOff>
      <xdr:row>36</xdr:row>
      <xdr:rowOff>29451</xdr:rowOff>
    </xdr:to>
    <xdr:sp macro="" textlink="">
      <xdr:nvSpPr>
        <xdr:cNvPr id="306" name="フローチャート: 判断 305"/>
        <xdr:cNvSpPr/>
      </xdr:nvSpPr>
      <xdr:spPr>
        <a:xfrm>
          <a:off x="7810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45978</xdr:rowOff>
    </xdr:from>
    <xdr:ext cx="534377" cy="259045"/>
    <xdr:sp macro="" textlink="">
      <xdr:nvSpPr>
        <xdr:cNvPr id="307" name="テキスト ボックス 306"/>
        <xdr:cNvSpPr txBox="1"/>
      </xdr:nvSpPr>
      <xdr:spPr>
        <a:xfrm>
          <a:off x="7594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112413</xdr:rowOff>
    </xdr:from>
    <xdr:to>
      <xdr:col>36</xdr:col>
      <xdr:colOff>165100</xdr:colOff>
      <xdr:row>36</xdr:row>
      <xdr:rowOff>42563</xdr:rowOff>
    </xdr:to>
    <xdr:sp macro="" textlink="">
      <xdr:nvSpPr>
        <xdr:cNvPr id="308" name="フローチャート: 判断 307"/>
        <xdr:cNvSpPr/>
      </xdr:nvSpPr>
      <xdr:spPr>
        <a:xfrm>
          <a:off x="6921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59090</xdr:rowOff>
    </xdr:from>
    <xdr:ext cx="534377" cy="259045"/>
    <xdr:sp macro="" textlink="">
      <xdr:nvSpPr>
        <xdr:cNvPr id="309" name="テキスト ボックス 308"/>
        <xdr:cNvSpPr txBox="1"/>
      </xdr:nvSpPr>
      <xdr:spPr>
        <a:xfrm>
          <a:off x="6705111" y="58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57565</xdr:rowOff>
    </xdr:from>
    <xdr:to>
      <xdr:col>55</xdr:col>
      <xdr:colOff>50800</xdr:colOff>
      <xdr:row>35</xdr:row>
      <xdr:rowOff>159165</xdr:rowOff>
    </xdr:to>
    <xdr:sp macro="" textlink="">
      <xdr:nvSpPr>
        <xdr:cNvPr id="315" name="楕円 314"/>
        <xdr:cNvSpPr/>
      </xdr:nvSpPr>
      <xdr:spPr>
        <a:xfrm>
          <a:off x="10426700" y="605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35992</xdr:rowOff>
    </xdr:from>
    <xdr:ext cx="534377" cy="259045"/>
    <xdr:sp macro="" textlink="">
      <xdr:nvSpPr>
        <xdr:cNvPr id="316" name="補助費等該当値テキスト"/>
        <xdr:cNvSpPr txBox="1"/>
      </xdr:nvSpPr>
      <xdr:spPr>
        <a:xfrm>
          <a:off x="10528300" y="603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69061</xdr:rowOff>
    </xdr:from>
    <xdr:to>
      <xdr:col>50</xdr:col>
      <xdr:colOff>165100</xdr:colOff>
      <xdr:row>35</xdr:row>
      <xdr:rowOff>170661</xdr:rowOff>
    </xdr:to>
    <xdr:sp macro="" textlink="">
      <xdr:nvSpPr>
        <xdr:cNvPr id="317" name="楕円 316"/>
        <xdr:cNvSpPr/>
      </xdr:nvSpPr>
      <xdr:spPr>
        <a:xfrm>
          <a:off x="9588500" y="606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161788</xdr:rowOff>
    </xdr:from>
    <xdr:ext cx="534377" cy="259045"/>
    <xdr:sp macro="" textlink="">
      <xdr:nvSpPr>
        <xdr:cNvPr id="318" name="テキスト ボックス 317"/>
        <xdr:cNvSpPr txBox="1"/>
      </xdr:nvSpPr>
      <xdr:spPr>
        <a:xfrm>
          <a:off x="9372111" y="616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158770</xdr:rowOff>
    </xdr:from>
    <xdr:to>
      <xdr:col>46</xdr:col>
      <xdr:colOff>38100</xdr:colOff>
      <xdr:row>36</xdr:row>
      <xdr:rowOff>88920</xdr:rowOff>
    </xdr:to>
    <xdr:sp macro="" textlink="">
      <xdr:nvSpPr>
        <xdr:cNvPr id="319" name="楕円 318"/>
        <xdr:cNvSpPr/>
      </xdr:nvSpPr>
      <xdr:spPr>
        <a:xfrm>
          <a:off x="8699500" y="615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80047</xdr:rowOff>
    </xdr:from>
    <xdr:ext cx="534377" cy="259045"/>
    <xdr:sp macro="" textlink="">
      <xdr:nvSpPr>
        <xdr:cNvPr id="320" name="テキスト ボックス 319"/>
        <xdr:cNvSpPr txBox="1"/>
      </xdr:nvSpPr>
      <xdr:spPr>
        <a:xfrm>
          <a:off x="8483111" y="625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38624</xdr:rowOff>
    </xdr:from>
    <xdr:to>
      <xdr:col>41</xdr:col>
      <xdr:colOff>101600</xdr:colOff>
      <xdr:row>36</xdr:row>
      <xdr:rowOff>140224</xdr:rowOff>
    </xdr:to>
    <xdr:sp macro="" textlink="">
      <xdr:nvSpPr>
        <xdr:cNvPr id="321" name="楕円 320"/>
        <xdr:cNvSpPr/>
      </xdr:nvSpPr>
      <xdr:spPr>
        <a:xfrm>
          <a:off x="7810500" y="621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131351</xdr:rowOff>
    </xdr:from>
    <xdr:ext cx="534377" cy="259045"/>
    <xdr:sp macro="" textlink="">
      <xdr:nvSpPr>
        <xdr:cNvPr id="322" name="テキスト ボックス 321"/>
        <xdr:cNvSpPr txBox="1"/>
      </xdr:nvSpPr>
      <xdr:spPr>
        <a:xfrm>
          <a:off x="7594111" y="630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40372</xdr:rowOff>
    </xdr:from>
    <xdr:to>
      <xdr:col>36</xdr:col>
      <xdr:colOff>165100</xdr:colOff>
      <xdr:row>36</xdr:row>
      <xdr:rowOff>141972</xdr:rowOff>
    </xdr:to>
    <xdr:sp macro="" textlink="">
      <xdr:nvSpPr>
        <xdr:cNvPr id="323" name="楕円 322"/>
        <xdr:cNvSpPr/>
      </xdr:nvSpPr>
      <xdr:spPr>
        <a:xfrm>
          <a:off x="6921500" y="62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133099</xdr:rowOff>
    </xdr:from>
    <xdr:ext cx="534377" cy="259045"/>
    <xdr:sp macro="" textlink="">
      <xdr:nvSpPr>
        <xdr:cNvPr id="324" name="テキスト ボックス 323"/>
        <xdr:cNvSpPr txBox="1"/>
      </xdr:nvSpPr>
      <xdr:spPr>
        <a:xfrm>
          <a:off x="6705111" y="63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48" name="直線コネクタ 347"/>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49"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0" name="直線コネクタ 349"/>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1"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2" name="直線コネクタ 351"/>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126560</xdr:rowOff>
    </xdr:from>
    <xdr:to>
      <xdr:col>55</xdr:col>
      <xdr:colOff>0</xdr:colOff>
      <xdr:row>58</xdr:row>
      <xdr:rowOff>162097</xdr:rowOff>
    </xdr:to>
    <xdr:cxnSp macro="">
      <xdr:nvCxnSpPr>
        <xdr:cNvPr id="353" name="直線コネクタ 352"/>
        <xdr:cNvCxnSpPr/>
      </xdr:nvCxnSpPr>
      <xdr:spPr>
        <a:xfrm flipV="1">
          <a:off x="9639300" y="10070660"/>
          <a:ext cx="838200" cy="3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78725</xdr:rowOff>
    </xdr:from>
    <xdr:ext cx="534377" cy="259045"/>
    <xdr:sp macro="" textlink="">
      <xdr:nvSpPr>
        <xdr:cNvPr id="354" name="普通建設事業費平均値テキスト"/>
        <xdr:cNvSpPr txBox="1"/>
      </xdr:nvSpPr>
      <xdr:spPr>
        <a:xfrm>
          <a:off x="10528300" y="100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5" name="フローチャート: 判断 354"/>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134281</xdr:rowOff>
    </xdr:from>
    <xdr:to>
      <xdr:col>50</xdr:col>
      <xdr:colOff>114300</xdr:colOff>
      <xdr:row>58</xdr:row>
      <xdr:rowOff>162097</xdr:rowOff>
    </xdr:to>
    <xdr:cxnSp macro="">
      <xdr:nvCxnSpPr>
        <xdr:cNvPr id="356" name="直線コネクタ 355"/>
        <xdr:cNvCxnSpPr/>
      </xdr:nvCxnSpPr>
      <xdr:spPr>
        <a:xfrm>
          <a:off x="8750300" y="10078381"/>
          <a:ext cx="889000" cy="2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7" name="フローチャート: 判断 356"/>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51683</xdr:rowOff>
    </xdr:from>
    <xdr:ext cx="534377" cy="259045"/>
    <xdr:sp macro="" textlink="">
      <xdr:nvSpPr>
        <xdr:cNvPr id="358" name="テキスト ボックス 357"/>
        <xdr:cNvSpPr txBox="1"/>
      </xdr:nvSpPr>
      <xdr:spPr>
        <a:xfrm>
          <a:off x="9372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134281</xdr:rowOff>
    </xdr:from>
    <xdr:to>
      <xdr:col>45</xdr:col>
      <xdr:colOff>177800</xdr:colOff>
      <xdr:row>58</xdr:row>
      <xdr:rowOff>136882</xdr:rowOff>
    </xdr:to>
    <xdr:cxnSp macro="">
      <xdr:nvCxnSpPr>
        <xdr:cNvPr id="359" name="直線コネクタ 358"/>
        <xdr:cNvCxnSpPr/>
      </xdr:nvCxnSpPr>
      <xdr:spPr>
        <a:xfrm flipV="1">
          <a:off x="7861300" y="10078381"/>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98064</xdr:rowOff>
    </xdr:from>
    <xdr:to>
      <xdr:col>46</xdr:col>
      <xdr:colOff>38100</xdr:colOff>
      <xdr:row>59</xdr:row>
      <xdr:rowOff>28214</xdr:rowOff>
    </xdr:to>
    <xdr:sp macro="" textlink="">
      <xdr:nvSpPr>
        <xdr:cNvPr id="360" name="フローチャート: 判断 359"/>
        <xdr:cNvSpPr/>
      </xdr:nvSpPr>
      <xdr:spPr>
        <a:xfrm>
          <a:off x="8699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19341</xdr:rowOff>
    </xdr:from>
    <xdr:ext cx="534377" cy="259045"/>
    <xdr:sp macro="" textlink="">
      <xdr:nvSpPr>
        <xdr:cNvPr id="361" name="テキスト ボックス 360"/>
        <xdr:cNvSpPr txBox="1"/>
      </xdr:nvSpPr>
      <xdr:spPr>
        <a:xfrm>
          <a:off x="8483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136882</xdr:rowOff>
    </xdr:from>
    <xdr:to>
      <xdr:col>41</xdr:col>
      <xdr:colOff>50800</xdr:colOff>
      <xdr:row>58</xdr:row>
      <xdr:rowOff>141286</xdr:rowOff>
    </xdr:to>
    <xdr:cxnSp macro="">
      <xdr:nvCxnSpPr>
        <xdr:cNvPr id="362" name="直線コネクタ 361"/>
        <xdr:cNvCxnSpPr/>
      </xdr:nvCxnSpPr>
      <xdr:spPr>
        <a:xfrm flipV="1">
          <a:off x="6972300" y="10080982"/>
          <a:ext cx="889000" cy="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101379</xdr:rowOff>
    </xdr:from>
    <xdr:to>
      <xdr:col>41</xdr:col>
      <xdr:colOff>101600</xdr:colOff>
      <xdr:row>59</xdr:row>
      <xdr:rowOff>31529</xdr:rowOff>
    </xdr:to>
    <xdr:sp macro="" textlink="">
      <xdr:nvSpPr>
        <xdr:cNvPr id="363" name="フローチャート: 判断 362"/>
        <xdr:cNvSpPr/>
      </xdr:nvSpPr>
      <xdr:spPr>
        <a:xfrm>
          <a:off x="7810500" y="100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22656</xdr:rowOff>
    </xdr:from>
    <xdr:ext cx="534377" cy="259045"/>
    <xdr:sp macro="" textlink="">
      <xdr:nvSpPr>
        <xdr:cNvPr id="364" name="テキスト ボックス 363"/>
        <xdr:cNvSpPr txBox="1"/>
      </xdr:nvSpPr>
      <xdr:spPr>
        <a:xfrm>
          <a:off x="7594111" y="101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100795</xdr:rowOff>
    </xdr:from>
    <xdr:to>
      <xdr:col>36</xdr:col>
      <xdr:colOff>165100</xdr:colOff>
      <xdr:row>59</xdr:row>
      <xdr:rowOff>30945</xdr:rowOff>
    </xdr:to>
    <xdr:sp macro="" textlink="">
      <xdr:nvSpPr>
        <xdr:cNvPr id="365" name="フローチャート: 判断 364"/>
        <xdr:cNvSpPr/>
      </xdr:nvSpPr>
      <xdr:spPr>
        <a:xfrm>
          <a:off x="6921500" y="100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22072</xdr:rowOff>
    </xdr:from>
    <xdr:ext cx="534377" cy="259045"/>
    <xdr:sp macro="" textlink="">
      <xdr:nvSpPr>
        <xdr:cNvPr id="366" name="テキスト ボックス 365"/>
        <xdr:cNvSpPr txBox="1"/>
      </xdr:nvSpPr>
      <xdr:spPr>
        <a:xfrm>
          <a:off x="6705111" y="101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75760</xdr:rowOff>
    </xdr:from>
    <xdr:to>
      <xdr:col>55</xdr:col>
      <xdr:colOff>50800</xdr:colOff>
      <xdr:row>59</xdr:row>
      <xdr:rowOff>5910</xdr:rowOff>
    </xdr:to>
    <xdr:sp macro="" textlink="">
      <xdr:nvSpPr>
        <xdr:cNvPr id="372" name="楕円 371"/>
        <xdr:cNvSpPr/>
      </xdr:nvSpPr>
      <xdr:spPr>
        <a:xfrm>
          <a:off x="10426700" y="100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35137</xdr:rowOff>
    </xdr:from>
    <xdr:ext cx="599010" cy="259045"/>
    <xdr:sp macro="" textlink="">
      <xdr:nvSpPr>
        <xdr:cNvPr id="373" name="普通建設事業費該当値テキスト"/>
        <xdr:cNvSpPr txBox="1"/>
      </xdr:nvSpPr>
      <xdr:spPr>
        <a:xfrm>
          <a:off x="10528300" y="980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111297</xdr:rowOff>
    </xdr:from>
    <xdr:to>
      <xdr:col>50</xdr:col>
      <xdr:colOff>165100</xdr:colOff>
      <xdr:row>59</xdr:row>
      <xdr:rowOff>41447</xdr:rowOff>
    </xdr:to>
    <xdr:sp macro="" textlink="">
      <xdr:nvSpPr>
        <xdr:cNvPr id="374" name="楕円 373"/>
        <xdr:cNvSpPr/>
      </xdr:nvSpPr>
      <xdr:spPr>
        <a:xfrm>
          <a:off x="9588500" y="100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32574</xdr:rowOff>
    </xdr:from>
    <xdr:ext cx="534377" cy="259045"/>
    <xdr:sp macro="" textlink="">
      <xdr:nvSpPr>
        <xdr:cNvPr id="375" name="テキスト ボックス 374"/>
        <xdr:cNvSpPr txBox="1"/>
      </xdr:nvSpPr>
      <xdr:spPr>
        <a:xfrm>
          <a:off x="9372111" y="10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83481</xdr:rowOff>
    </xdr:from>
    <xdr:to>
      <xdr:col>46</xdr:col>
      <xdr:colOff>38100</xdr:colOff>
      <xdr:row>59</xdr:row>
      <xdr:rowOff>13631</xdr:rowOff>
    </xdr:to>
    <xdr:sp macro="" textlink="">
      <xdr:nvSpPr>
        <xdr:cNvPr id="376" name="楕円 375"/>
        <xdr:cNvSpPr/>
      </xdr:nvSpPr>
      <xdr:spPr>
        <a:xfrm>
          <a:off x="8699500" y="1002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30158</xdr:rowOff>
    </xdr:from>
    <xdr:ext cx="599010" cy="259045"/>
    <xdr:sp macro="" textlink="">
      <xdr:nvSpPr>
        <xdr:cNvPr id="377" name="テキスト ボックス 376"/>
        <xdr:cNvSpPr txBox="1"/>
      </xdr:nvSpPr>
      <xdr:spPr>
        <a:xfrm>
          <a:off x="8450795" y="980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86082</xdr:rowOff>
    </xdr:from>
    <xdr:to>
      <xdr:col>41</xdr:col>
      <xdr:colOff>101600</xdr:colOff>
      <xdr:row>59</xdr:row>
      <xdr:rowOff>16232</xdr:rowOff>
    </xdr:to>
    <xdr:sp macro="" textlink="">
      <xdr:nvSpPr>
        <xdr:cNvPr id="378" name="楕円 377"/>
        <xdr:cNvSpPr/>
      </xdr:nvSpPr>
      <xdr:spPr>
        <a:xfrm>
          <a:off x="7810500" y="1003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32759</xdr:rowOff>
    </xdr:from>
    <xdr:ext cx="599010" cy="259045"/>
    <xdr:sp macro="" textlink="">
      <xdr:nvSpPr>
        <xdr:cNvPr id="379" name="テキスト ボックス 378"/>
        <xdr:cNvSpPr txBox="1"/>
      </xdr:nvSpPr>
      <xdr:spPr>
        <a:xfrm>
          <a:off x="7561795" y="980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90486</xdr:rowOff>
    </xdr:from>
    <xdr:to>
      <xdr:col>36</xdr:col>
      <xdr:colOff>165100</xdr:colOff>
      <xdr:row>59</xdr:row>
      <xdr:rowOff>20636</xdr:rowOff>
    </xdr:to>
    <xdr:sp macro="" textlink="">
      <xdr:nvSpPr>
        <xdr:cNvPr id="380" name="楕円 379"/>
        <xdr:cNvSpPr/>
      </xdr:nvSpPr>
      <xdr:spPr>
        <a:xfrm>
          <a:off x="6921500" y="1003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37163</xdr:rowOff>
    </xdr:from>
    <xdr:ext cx="534377" cy="259045"/>
    <xdr:sp macro="" textlink="">
      <xdr:nvSpPr>
        <xdr:cNvPr id="381" name="テキスト ボックス 380"/>
        <xdr:cNvSpPr txBox="1"/>
      </xdr:nvSpPr>
      <xdr:spPr>
        <a:xfrm>
          <a:off x="6705111" y="980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7" name="直線コネクタ 406"/>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08"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0"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1" name="直線コネクタ 410"/>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85348</xdr:rowOff>
    </xdr:from>
    <xdr:to>
      <xdr:col>55</xdr:col>
      <xdr:colOff>0</xdr:colOff>
      <xdr:row>79</xdr:row>
      <xdr:rowOff>90791</xdr:rowOff>
    </xdr:to>
    <xdr:cxnSp macro="">
      <xdr:nvCxnSpPr>
        <xdr:cNvPr id="412" name="直線コネクタ 411"/>
        <xdr:cNvCxnSpPr/>
      </xdr:nvCxnSpPr>
      <xdr:spPr>
        <a:xfrm flipV="1">
          <a:off x="9639300" y="13629898"/>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47527</xdr:rowOff>
    </xdr:from>
    <xdr:ext cx="534377" cy="259045"/>
    <xdr:sp macro="" textlink="">
      <xdr:nvSpPr>
        <xdr:cNvPr id="413" name="普通建設事業費 （ うち新規整備　）平均値テキスト"/>
        <xdr:cNvSpPr txBox="1"/>
      </xdr:nvSpPr>
      <xdr:spPr>
        <a:xfrm>
          <a:off x="10528300" y="1342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4" name="フローチャート: 判断 413"/>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52161</xdr:rowOff>
    </xdr:from>
    <xdr:to>
      <xdr:col>50</xdr:col>
      <xdr:colOff>114300</xdr:colOff>
      <xdr:row>79</xdr:row>
      <xdr:rowOff>90791</xdr:rowOff>
    </xdr:to>
    <xdr:cxnSp macro="">
      <xdr:nvCxnSpPr>
        <xdr:cNvPr id="415" name="直線コネクタ 414"/>
        <xdr:cNvCxnSpPr/>
      </xdr:nvCxnSpPr>
      <xdr:spPr>
        <a:xfrm>
          <a:off x="8750300" y="13596711"/>
          <a:ext cx="889000" cy="3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6" name="フローチャート: 判断 415"/>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134245</xdr:rowOff>
    </xdr:from>
    <xdr:ext cx="534377" cy="259045"/>
    <xdr:sp macro="" textlink="">
      <xdr:nvSpPr>
        <xdr:cNvPr id="417" name="テキスト ボックス 416"/>
        <xdr:cNvSpPr txBox="1"/>
      </xdr:nvSpPr>
      <xdr:spPr>
        <a:xfrm>
          <a:off x="9372111" y="133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52161</xdr:rowOff>
    </xdr:from>
    <xdr:to>
      <xdr:col>45</xdr:col>
      <xdr:colOff>177800</xdr:colOff>
      <xdr:row>79</xdr:row>
      <xdr:rowOff>68202</xdr:rowOff>
    </xdr:to>
    <xdr:cxnSp macro="">
      <xdr:nvCxnSpPr>
        <xdr:cNvPr id="418" name="直線コネクタ 417"/>
        <xdr:cNvCxnSpPr/>
      </xdr:nvCxnSpPr>
      <xdr:spPr>
        <a:xfrm flipV="1">
          <a:off x="7861300" y="13596711"/>
          <a:ext cx="8890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167683</xdr:rowOff>
    </xdr:from>
    <xdr:to>
      <xdr:col>46</xdr:col>
      <xdr:colOff>38100</xdr:colOff>
      <xdr:row>79</xdr:row>
      <xdr:rowOff>97833</xdr:rowOff>
    </xdr:to>
    <xdr:sp macro="" textlink="">
      <xdr:nvSpPr>
        <xdr:cNvPr id="419" name="フローチャート: 判断 418"/>
        <xdr:cNvSpPr/>
      </xdr:nvSpPr>
      <xdr:spPr>
        <a:xfrm>
          <a:off x="8699500" y="1354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114360</xdr:rowOff>
    </xdr:from>
    <xdr:ext cx="534377" cy="259045"/>
    <xdr:sp macro="" textlink="">
      <xdr:nvSpPr>
        <xdr:cNvPr id="420" name="テキスト ボックス 419"/>
        <xdr:cNvSpPr txBox="1"/>
      </xdr:nvSpPr>
      <xdr:spPr>
        <a:xfrm>
          <a:off x="8483111" y="133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9083</xdr:rowOff>
    </xdr:from>
    <xdr:to>
      <xdr:col>41</xdr:col>
      <xdr:colOff>101600</xdr:colOff>
      <xdr:row>79</xdr:row>
      <xdr:rowOff>110683</xdr:rowOff>
    </xdr:to>
    <xdr:sp macro="" textlink="">
      <xdr:nvSpPr>
        <xdr:cNvPr id="421" name="フローチャート: 判断 420"/>
        <xdr:cNvSpPr/>
      </xdr:nvSpPr>
      <xdr:spPr>
        <a:xfrm>
          <a:off x="7810500" y="135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127210</xdr:rowOff>
    </xdr:from>
    <xdr:ext cx="534377" cy="259045"/>
    <xdr:sp macro="" textlink="">
      <xdr:nvSpPr>
        <xdr:cNvPr id="422" name="テキスト ボックス 421"/>
        <xdr:cNvSpPr txBox="1"/>
      </xdr:nvSpPr>
      <xdr:spPr>
        <a:xfrm>
          <a:off x="7594111" y="133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34548</xdr:rowOff>
    </xdr:from>
    <xdr:to>
      <xdr:col>55</xdr:col>
      <xdr:colOff>50800</xdr:colOff>
      <xdr:row>79</xdr:row>
      <xdr:rowOff>136148</xdr:rowOff>
    </xdr:to>
    <xdr:sp macro="" textlink="">
      <xdr:nvSpPr>
        <xdr:cNvPr id="428" name="楕円 427"/>
        <xdr:cNvSpPr/>
      </xdr:nvSpPr>
      <xdr:spPr>
        <a:xfrm>
          <a:off x="10426700" y="1357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3077</xdr:rowOff>
    </xdr:from>
    <xdr:ext cx="534377" cy="259045"/>
    <xdr:sp macro="" textlink="">
      <xdr:nvSpPr>
        <xdr:cNvPr id="429" name="普通建設事業費 （ うち新規整備　）該当値テキスト"/>
        <xdr:cNvSpPr txBox="1"/>
      </xdr:nvSpPr>
      <xdr:spPr>
        <a:xfrm>
          <a:off x="10528300" y="135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39991</xdr:rowOff>
    </xdr:from>
    <xdr:to>
      <xdr:col>50</xdr:col>
      <xdr:colOff>165100</xdr:colOff>
      <xdr:row>79</xdr:row>
      <xdr:rowOff>141591</xdr:rowOff>
    </xdr:to>
    <xdr:sp macro="" textlink="">
      <xdr:nvSpPr>
        <xdr:cNvPr id="430" name="楕円 429"/>
        <xdr:cNvSpPr/>
      </xdr:nvSpPr>
      <xdr:spPr>
        <a:xfrm>
          <a:off x="9588500" y="1358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132718</xdr:rowOff>
    </xdr:from>
    <xdr:ext cx="469744" cy="259045"/>
    <xdr:sp macro="" textlink="">
      <xdr:nvSpPr>
        <xdr:cNvPr id="431" name="テキスト ボックス 430"/>
        <xdr:cNvSpPr txBox="1"/>
      </xdr:nvSpPr>
      <xdr:spPr>
        <a:xfrm>
          <a:off x="9404428" y="1367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1361</xdr:rowOff>
    </xdr:from>
    <xdr:to>
      <xdr:col>46</xdr:col>
      <xdr:colOff>38100</xdr:colOff>
      <xdr:row>79</xdr:row>
      <xdr:rowOff>102961</xdr:rowOff>
    </xdr:to>
    <xdr:sp macro="" textlink="">
      <xdr:nvSpPr>
        <xdr:cNvPr id="432" name="楕円 431"/>
        <xdr:cNvSpPr/>
      </xdr:nvSpPr>
      <xdr:spPr>
        <a:xfrm>
          <a:off x="8699500" y="135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94088</xdr:rowOff>
    </xdr:from>
    <xdr:ext cx="534377" cy="259045"/>
    <xdr:sp macro="" textlink="">
      <xdr:nvSpPr>
        <xdr:cNvPr id="433" name="テキスト ボックス 432"/>
        <xdr:cNvSpPr txBox="1"/>
      </xdr:nvSpPr>
      <xdr:spPr>
        <a:xfrm>
          <a:off x="8483111" y="136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17402</xdr:rowOff>
    </xdr:from>
    <xdr:to>
      <xdr:col>41</xdr:col>
      <xdr:colOff>101600</xdr:colOff>
      <xdr:row>79</xdr:row>
      <xdr:rowOff>119002</xdr:rowOff>
    </xdr:to>
    <xdr:sp macro="" textlink="">
      <xdr:nvSpPr>
        <xdr:cNvPr id="434" name="楕円 433"/>
        <xdr:cNvSpPr/>
      </xdr:nvSpPr>
      <xdr:spPr>
        <a:xfrm>
          <a:off x="7810500" y="1356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110129</xdr:rowOff>
    </xdr:from>
    <xdr:ext cx="534377" cy="259045"/>
    <xdr:sp macro="" textlink="">
      <xdr:nvSpPr>
        <xdr:cNvPr id="435" name="テキスト ボックス 434"/>
        <xdr:cNvSpPr txBox="1"/>
      </xdr:nvSpPr>
      <xdr:spPr>
        <a:xfrm>
          <a:off x="7594111" y="1365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13399</xdr:rowOff>
    </xdr:from>
    <xdr:to>
      <xdr:col>54</xdr:col>
      <xdr:colOff>189865</xdr:colOff>
      <xdr:row>99</xdr:row>
      <xdr:rowOff>17954</xdr:rowOff>
    </xdr:to>
    <xdr:cxnSp macro="">
      <xdr:nvCxnSpPr>
        <xdr:cNvPr id="461" name="直線コネクタ 460"/>
        <xdr:cNvCxnSpPr/>
      </xdr:nvCxnSpPr>
      <xdr:spPr>
        <a:xfrm flipV="1">
          <a:off x="10475595" y="15443899"/>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21781</xdr:rowOff>
    </xdr:from>
    <xdr:ext cx="469744" cy="259045"/>
    <xdr:sp macro="" textlink="">
      <xdr:nvSpPr>
        <xdr:cNvPr id="462" name="普通建設事業費 （ うち更新整備　）最小値テキスト"/>
        <xdr:cNvSpPr txBox="1"/>
      </xdr:nvSpPr>
      <xdr:spPr>
        <a:xfrm>
          <a:off x="10528300" y="16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17954</xdr:rowOff>
    </xdr:from>
    <xdr:to>
      <xdr:col>55</xdr:col>
      <xdr:colOff>88900</xdr:colOff>
      <xdr:row>99</xdr:row>
      <xdr:rowOff>17954</xdr:rowOff>
    </xdr:to>
    <xdr:cxnSp macro="">
      <xdr:nvCxnSpPr>
        <xdr:cNvPr id="463" name="直線コネクタ 462"/>
        <xdr:cNvCxnSpPr/>
      </xdr:nvCxnSpPr>
      <xdr:spPr>
        <a:xfrm>
          <a:off x="10388600" y="1699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131526</xdr:rowOff>
    </xdr:from>
    <xdr:ext cx="534377" cy="259045"/>
    <xdr:sp macro="" textlink="">
      <xdr:nvSpPr>
        <xdr:cNvPr id="464" name="普通建設事業費 （ うち更新整備　）最大値テキスト"/>
        <xdr:cNvSpPr txBox="1"/>
      </xdr:nvSpPr>
      <xdr:spPr>
        <a:xfrm>
          <a:off x="10528300" y="152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13399</xdr:rowOff>
    </xdr:from>
    <xdr:to>
      <xdr:col>55</xdr:col>
      <xdr:colOff>88900</xdr:colOff>
      <xdr:row>90</xdr:row>
      <xdr:rowOff>13399</xdr:rowOff>
    </xdr:to>
    <xdr:cxnSp macro="">
      <xdr:nvCxnSpPr>
        <xdr:cNvPr id="465" name="直線コネクタ 464"/>
        <xdr:cNvCxnSpPr/>
      </xdr:nvCxnSpPr>
      <xdr:spPr>
        <a:xfrm>
          <a:off x="10388600" y="15443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59054</xdr:rowOff>
    </xdr:from>
    <xdr:to>
      <xdr:col>55</xdr:col>
      <xdr:colOff>0</xdr:colOff>
      <xdr:row>94</xdr:row>
      <xdr:rowOff>133348</xdr:rowOff>
    </xdr:to>
    <xdr:cxnSp macro="">
      <xdr:nvCxnSpPr>
        <xdr:cNvPr id="466" name="直線コネクタ 465"/>
        <xdr:cNvCxnSpPr/>
      </xdr:nvCxnSpPr>
      <xdr:spPr>
        <a:xfrm flipV="1">
          <a:off x="9639300" y="15832454"/>
          <a:ext cx="838200" cy="4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142324</xdr:rowOff>
    </xdr:from>
    <xdr:ext cx="534377" cy="259045"/>
    <xdr:sp macro="" textlink="">
      <xdr:nvSpPr>
        <xdr:cNvPr id="467" name="普通建設事業費 （ うち更新整備　）平均値テキスト"/>
        <xdr:cNvSpPr txBox="1"/>
      </xdr:nvSpPr>
      <xdr:spPr>
        <a:xfrm>
          <a:off x="10528300" y="16258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163897</xdr:rowOff>
    </xdr:from>
    <xdr:to>
      <xdr:col>55</xdr:col>
      <xdr:colOff>50800</xdr:colOff>
      <xdr:row>95</xdr:row>
      <xdr:rowOff>94047</xdr:rowOff>
    </xdr:to>
    <xdr:sp macro="" textlink="">
      <xdr:nvSpPr>
        <xdr:cNvPr id="468" name="フローチャート: 判断 467"/>
        <xdr:cNvSpPr/>
      </xdr:nvSpPr>
      <xdr:spPr>
        <a:xfrm>
          <a:off x="10426700" y="162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133348</xdr:rowOff>
    </xdr:from>
    <xdr:to>
      <xdr:col>50</xdr:col>
      <xdr:colOff>114300</xdr:colOff>
      <xdr:row>96</xdr:row>
      <xdr:rowOff>165173</xdr:rowOff>
    </xdr:to>
    <xdr:cxnSp macro="">
      <xdr:nvCxnSpPr>
        <xdr:cNvPr id="469" name="直線コネクタ 468"/>
        <xdr:cNvCxnSpPr/>
      </xdr:nvCxnSpPr>
      <xdr:spPr>
        <a:xfrm flipV="1">
          <a:off x="8750300" y="16249648"/>
          <a:ext cx="889000" cy="37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12026</xdr:rowOff>
    </xdr:from>
    <xdr:to>
      <xdr:col>50</xdr:col>
      <xdr:colOff>165100</xdr:colOff>
      <xdr:row>96</xdr:row>
      <xdr:rowOff>113626</xdr:rowOff>
    </xdr:to>
    <xdr:sp macro="" textlink="">
      <xdr:nvSpPr>
        <xdr:cNvPr id="470" name="フローチャート: 判断 469"/>
        <xdr:cNvSpPr/>
      </xdr:nvSpPr>
      <xdr:spPr>
        <a:xfrm>
          <a:off x="95885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104753</xdr:rowOff>
    </xdr:from>
    <xdr:ext cx="534377" cy="259045"/>
    <xdr:sp macro="" textlink="">
      <xdr:nvSpPr>
        <xdr:cNvPr id="471" name="テキスト ボックス 470"/>
        <xdr:cNvSpPr txBox="1"/>
      </xdr:nvSpPr>
      <xdr:spPr>
        <a:xfrm>
          <a:off x="9372111" y="1656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131194</xdr:rowOff>
    </xdr:from>
    <xdr:to>
      <xdr:col>45</xdr:col>
      <xdr:colOff>177800</xdr:colOff>
      <xdr:row>96</xdr:row>
      <xdr:rowOff>165173</xdr:rowOff>
    </xdr:to>
    <xdr:cxnSp macro="">
      <xdr:nvCxnSpPr>
        <xdr:cNvPr id="472" name="直線コネクタ 471"/>
        <xdr:cNvCxnSpPr/>
      </xdr:nvCxnSpPr>
      <xdr:spPr>
        <a:xfrm>
          <a:off x="7861300" y="16247494"/>
          <a:ext cx="889000" cy="37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169628</xdr:rowOff>
    </xdr:from>
    <xdr:to>
      <xdr:col>46</xdr:col>
      <xdr:colOff>38100</xdr:colOff>
      <xdr:row>97</xdr:row>
      <xdr:rowOff>99778</xdr:rowOff>
    </xdr:to>
    <xdr:sp macro="" textlink="">
      <xdr:nvSpPr>
        <xdr:cNvPr id="473" name="フローチャート: 判断 472"/>
        <xdr:cNvSpPr/>
      </xdr:nvSpPr>
      <xdr:spPr>
        <a:xfrm>
          <a:off x="8699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90905</xdr:rowOff>
    </xdr:from>
    <xdr:ext cx="534377" cy="259045"/>
    <xdr:sp macro="" textlink="">
      <xdr:nvSpPr>
        <xdr:cNvPr id="474" name="テキスト ボックス 473"/>
        <xdr:cNvSpPr txBox="1"/>
      </xdr:nvSpPr>
      <xdr:spPr>
        <a:xfrm>
          <a:off x="8483111" y="167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11339</xdr:rowOff>
    </xdr:from>
    <xdr:to>
      <xdr:col>41</xdr:col>
      <xdr:colOff>101600</xdr:colOff>
      <xdr:row>96</xdr:row>
      <xdr:rowOff>112939</xdr:rowOff>
    </xdr:to>
    <xdr:sp macro="" textlink="">
      <xdr:nvSpPr>
        <xdr:cNvPr id="475" name="フローチャート: 判断 474"/>
        <xdr:cNvSpPr/>
      </xdr:nvSpPr>
      <xdr:spPr>
        <a:xfrm>
          <a:off x="7810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104066</xdr:rowOff>
    </xdr:from>
    <xdr:ext cx="534377" cy="259045"/>
    <xdr:sp macro="" textlink="">
      <xdr:nvSpPr>
        <xdr:cNvPr id="476" name="テキスト ボックス 475"/>
        <xdr:cNvSpPr txBox="1"/>
      </xdr:nvSpPr>
      <xdr:spPr>
        <a:xfrm>
          <a:off x="7594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8254</xdr:rowOff>
    </xdr:from>
    <xdr:to>
      <xdr:col>55</xdr:col>
      <xdr:colOff>50800</xdr:colOff>
      <xdr:row>92</xdr:row>
      <xdr:rowOff>109854</xdr:rowOff>
    </xdr:to>
    <xdr:sp macro="" textlink="">
      <xdr:nvSpPr>
        <xdr:cNvPr id="482" name="楕円 481"/>
        <xdr:cNvSpPr/>
      </xdr:nvSpPr>
      <xdr:spPr>
        <a:xfrm>
          <a:off x="10426700" y="157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31131</xdr:rowOff>
    </xdr:from>
    <xdr:ext cx="534377" cy="259045"/>
    <xdr:sp macro="" textlink="">
      <xdr:nvSpPr>
        <xdr:cNvPr id="483" name="普通建設事業費 （ うち更新整備　）該当値テキスト"/>
        <xdr:cNvSpPr txBox="1"/>
      </xdr:nvSpPr>
      <xdr:spPr>
        <a:xfrm>
          <a:off x="10528300" y="156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82548</xdr:rowOff>
    </xdr:from>
    <xdr:to>
      <xdr:col>50</xdr:col>
      <xdr:colOff>165100</xdr:colOff>
      <xdr:row>95</xdr:row>
      <xdr:rowOff>12698</xdr:rowOff>
    </xdr:to>
    <xdr:sp macro="" textlink="">
      <xdr:nvSpPr>
        <xdr:cNvPr id="484" name="楕円 483"/>
        <xdr:cNvSpPr/>
      </xdr:nvSpPr>
      <xdr:spPr>
        <a:xfrm>
          <a:off x="9588500" y="161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29225</xdr:rowOff>
    </xdr:from>
    <xdr:ext cx="534377" cy="259045"/>
    <xdr:sp macro="" textlink="">
      <xdr:nvSpPr>
        <xdr:cNvPr id="485" name="テキスト ボックス 484"/>
        <xdr:cNvSpPr txBox="1"/>
      </xdr:nvSpPr>
      <xdr:spPr>
        <a:xfrm>
          <a:off x="9372111" y="1597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114373</xdr:rowOff>
    </xdr:from>
    <xdr:to>
      <xdr:col>46</xdr:col>
      <xdr:colOff>38100</xdr:colOff>
      <xdr:row>97</xdr:row>
      <xdr:rowOff>44523</xdr:rowOff>
    </xdr:to>
    <xdr:sp macro="" textlink="">
      <xdr:nvSpPr>
        <xdr:cNvPr id="486" name="楕円 485"/>
        <xdr:cNvSpPr/>
      </xdr:nvSpPr>
      <xdr:spPr>
        <a:xfrm>
          <a:off x="8699500" y="1657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61050</xdr:rowOff>
    </xdr:from>
    <xdr:ext cx="534377" cy="259045"/>
    <xdr:sp macro="" textlink="">
      <xdr:nvSpPr>
        <xdr:cNvPr id="487" name="テキスト ボックス 486"/>
        <xdr:cNvSpPr txBox="1"/>
      </xdr:nvSpPr>
      <xdr:spPr>
        <a:xfrm>
          <a:off x="8483111" y="1634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80394</xdr:rowOff>
    </xdr:from>
    <xdr:to>
      <xdr:col>41</xdr:col>
      <xdr:colOff>101600</xdr:colOff>
      <xdr:row>95</xdr:row>
      <xdr:rowOff>10544</xdr:rowOff>
    </xdr:to>
    <xdr:sp macro="" textlink="">
      <xdr:nvSpPr>
        <xdr:cNvPr id="488" name="楕円 487"/>
        <xdr:cNvSpPr/>
      </xdr:nvSpPr>
      <xdr:spPr>
        <a:xfrm>
          <a:off x="7810500" y="161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27071</xdr:rowOff>
    </xdr:from>
    <xdr:ext cx="534377" cy="259045"/>
    <xdr:sp macro="" textlink="">
      <xdr:nvSpPr>
        <xdr:cNvPr id="489" name="テキスト ボックス 488"/>
        <xdr:cNvSpPr txBox="1"/>
      </xdr:nvSpPr>
      <xdr:spPr>
        <a:xfrm>
          <a:off x="7594111" y="1597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1" name="直線コネクタ 510"/>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2"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4"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5" name="直線コネクタ 514"/>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118685</xdr:rowOff>
    </xdr:from>
    <xdr:to>
      <xdr:col>85</xdr:col>
      <xdr:colOff>127000</xdr:colOff>
      <xdr:row>38</xdr:row>
      <xdr:rowOff>126333</xdr:rowOff>
    </xdr:to>
    <xdr:cxnSp macro="">
      <xdr:nvCxnSpPr>
        <xdr:cNvPr id="516" name="直線コネクタ 515"/>
        <xdr:cNvCxnSpPr/>
      </xdr:nvCxnSpPr>
      <xdr:spPr>
        <a:xfrm flipV="1">
          <a:off x="15481300" y="6633785"/>
          <a:ext cx="838200" cy="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61459</xdr:rowOff>
    </xdr:from>
    <xdr:ext cx="469744" cy="259045"/>
    <xdr:sp macro="" textlink="">
      <xdr:nvSpPr>
        <xdr:cNvPr id="517" name="災害復旧事業費平均値テキスト"/>
        <xdr:cNvSpPr txBox="1"/>
      </xdr:nvSpPr>
      <xdr:spPr>
        <a:xfrm>
          <a:off x="16370300" y="6576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18" name="フローチャート: 判断 517"/>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120721</xdr:rowOff>
    </xdr:from>
    <xdr:to>
      <xdr:col>81</xdr:col>
      <xdr:colOff>50800</xdr:colOff>
      <xdr:row>38</xdr:row>
      <xdr:rowOff>126333</xdr:rowOff>
    </xdr:to>
    <xdr:cxnSp macro="">
      <xdr:nvCxnSpPr>
        <xdr:cNvPr id="519" name="直線コネクタ 518"/>
        <xdr:cNvCxnSpPr/>
      </xdr:nvCxnSpPr>
      <xdr:spPr>
        <a:xfrm>
          <a:off x="14592300" y="6635821"/>
          <a:ext cx="8890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0" name="フローチャート: 判断 519"/>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5290</xdr:rowOff>
    </xdr:from>
    <xdr:ext cx="469744" cy="259045"/>
    <xdr:sp macro="" textlink="">
      <xdr:nvSpPr>
        <xdr:cNvPr id="521" name="テキスト ボックス 520"/>
        <xdr:cNvSpPr txBox="1"/>
      </xdr:nvSpPr>
      <xdr:spPr>
        <a:xfrm>
          <a:off x="15246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120721</xdr:rowOff>
    </xdr:from>
    <xdr:to>
      <xdr:col>76</xdr:col>
      <xdr:colOff>114300</xdr:colOff>
      <xdr:row>38</xdr:row>
      <xdr:rowOff>125803</xdr:rowOff>
    </xdr:to>
    <xdr:cxnSp macro="">
      <xdr:nvCxnSpPr>
        <xdr:cNvPr id="522" name="直線コネクタ 521"/>
        <xdr:cNvCxnSpPr/>
      </xdr:nvCxnSpPr>
      <xdr:spPr>
        <a:xfrm flipV="1">
          <a:off x="13703300" y="6635821"/>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83245</xdr:rowOff>
    </xdr:from>
    <xdr:to>
      <xdr:col>76</xdr:col>
      <xdr:colOff>165100</xdr:colOff>
      <xdr:row>39</xdr:row>
      <xdr:rowOff>13395</xdr:rowOff>
    </xdr:to>
    <xdr:sp macro="" textlink="">
      <xdr:nvSpPr>
        <xdr:cNvPr id="523" name="フローチャート: 判断 522"/>
        <xdr:cNvSpPr/>
      </xdr:nvSpPr>
      <xdr:spPr>
        <a:xfrm>
          <a:off x="14541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4522</xdr:rowOff>
    </xdr:from>
    <xdr:ext cx="469744" cy="259045"/>
    <xdr:sp macro="" textlink="">
      <xdr:nvSpPr>
        <xdr:cNvPr id="524" name="テキスト ボックス 523"/>
        <xdr:cNvSpPr txBox="1"/>
      </xdr:nvSpPr>
      <xdr:spPr>
        <a:xfrm>
          <a:off x="14357428"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97235</xdr:rowOff>
    </xdr:from>
    <xdr:to>
      <xdr:col>71</xdr:col>
      <xdr:colOff>177800</xdr:colOff>
      <xdr:row>38</xdr:row>
      <xdr:rowOff>125803</xdr:rowOff>
    </xdr:to>
    <xdr:cxnSp macro="">
      <xdr:nvCxnSpPr>
        <xdr:cNvPr id="525" name="直線コネクタ 524"/>
        <xdr:cNvCxnSpPr/>
      </xdr:nvCxnSpPr>
      <xdr:spPr>
        <a:xfrm>
          <a:off x="12814300" y="6612335"/>
          <a:ext cx="889000" cy="2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78698</xdr:rowOff>
    </xdr:from>
    <xdr:to>
      <xdr:col>72</xdr:col>
      <xdr:colOff>38100</xdr:colOff>
      <xdr:row>39</xdr:row>
      <xdr:rowOff>8848</xdr:rowOff>
    </xdr:to>
    <xdr:sp macro="" textlink="">
      <xdr:nvSpPr>
        <xdr:cNvPr id="526" name="フローチャート: 判断 525"/>
        <xdr:cNvSpPr/>
      </xdr:nvSpPr>
      <xdr:spPr>
        <a:xfrm>
          <a:off x="13652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171425</xdr:rowOff>
    </xdr:from>
    <xdr:ext cx="469744" cy="259045"/>
    <xdr:sp macro="" textlink="">
      <xdr:nvSpPr>
        <xdr:cNvPr id="527" name="テキスト ボックス 526"/>
        <xdr:cNvSpPr txBox="1"/>
      </xdr:nvSpPr>
      <xdr:spPr>
        <a:xfrm>
          <a:off x="13468428" y="66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73001</xdr:rowOff>
    </xdr:from>
    <xdr:to>
      <xdr:col>67</xdr:col>
      <xdr:colOff>101600</xdr:colOff>
      <xdr:row>39</xdr:row>
      <xdr:rowOff>3151</xdr:rowOff>
    </xdr:to>
    <xdr:sp macro="" textlink="">
      <xdr:nvSpPr>
        <xdr:cNvPr id="528" name="フローチャート: 判断 527"/>
        <xdr:cNvSpPr/>
      </xdr:nvSpPr>
      <xdr:spPr>
        <a:xfrm>
          <a:off x="12763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165728</xdr:rowOff>
    </xdr:from>
    <xdr:ext cx="469744" cy="259045"/>
    <xdr:sp macro="" textlink="">
      <xdr:nvSpPr>
        <xdr:cNvPr id="529" name="テキスト ボックス 528"/>
        <xdr:cNvSpPr txBox="1"/>
      </xdr:nvSpPr>
      <xdr:spPr>
        <a:xfrm>
          <a:off x="12579428" y="66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67885</xdr:rowOff>
    </xdr:from>
    <xdr:to>
      <xdr:col>85</xdr:col>
      <xdr:colOff>177800</xdr:colOff>
      <xdr:row>38</xdr:row>
      <xdr:rowOff>169485</xdr:rowOff>
    </xdr:to>
    <xdr:sp macro="" textlink="">
      <xdr:nvSpPr>
        <xdr:cNvPr id="535" name="楕円 534"/>
        <xdr:cNvSpPr/>
      </xdr:nvSpPr>
      <xdr:spPr>
        <a:xfrm>
          <a:off x="16268700" y="658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27262</xdr:rowOff>
    </xdr:from>
    <xdr:ext cx="469744" cy="259045"/>
    <xdr:sp macro="" textlink="">
      <xdr:nvSpPr>
        <xdr:cNvPr id="536" name="災害復旧事業費該当値テキスト"/>
        <xdr:cNvSpPr txBox="1"/>
      </xdr:nvSpPr>
      <xdr:spPr>
        <a:xfrm>
          <a:off x="16370300" y="63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75533</xdr:rowOff>
    </xdr:from>
    <xdr:to>
      <xdr:col>81</xdr:col>
      <xdr:colOff>101600</xdr:colOff>
      <xdr:row>39</xdr:row>
      <xdr:rowOff>5683</xdr:rowOff>
    </xdr:to>
    <xdr:sp macro="" textlink="">
      <xdr:nvSpPr>
        <xdr:cNvPr id="537" name="楕円 536"/>
        <xdr:cNvSpPr/>
      </xdr:nvSpPr>
      <xdr:spPr>
        <a:xfrm>
          <a:off x="15430500" y="65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22211</xdr:rowOff>
    </xdr:from>
    <xdr:ext cx="469744" cy="259045"/>
    <xdr:sp macro="" textlink="">
      <xdr:nvSpPr>
        <xdr:cNvPr id="538" name="テキスト ボックス 537"/>
        <xdr:cNvSpPr txBox="1"/>
      </xdr:nvSpPr>
      <xdr:spPr>
        <a:xfrm>
          <a:off x="15246428" y="636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69921</xdr:rowOff>
    </xdr:from>
    <xdr:to>
      <xdr:col>76</xdr:col>
      <xdr:colOff>165100</xdr:colOff>
      <xdr:row>39</xdr:row>
      <xdr:rowOff>71</xdr:rowOff>
    </xdr:to>
    <xdr:sp macro="" textlink="">
      <xdr:nvSpPr>
        <xdr:cNvPr id="539" name="楕円 538"/>
        <xdr:cNvSpPr/>
      </xdr:nvSpPr>
      <xdr:spPr>
        <a:xfrm>
          <a:off x="14541500" y="658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16599</xdr:rowOff>
    </xdr:from>
    <xdr:ext cx="469744" cy="259045"/>
    <xdr:sp macro="" textlink="">
      <xdr:nvSpPr>
        <xdr:cNvPr id="540" name="テキスト ボックス 539"/>
        <xdr:cNvSpPr txBox="1"/>
      </xdr:nvSpPr>
      <xdr:spPr>
        <a:xfrm>
          <a:off x="14357428" y="636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75003</xdr:rowOff>
    </xdr:from>
    <xdr:to>
      <xdr:col>72</xdr:col>
      <xdr:colOff>38100</xdr:colOff>
      <xdr:row>39</xdr:row>
      <xdr:rowOff>5153</xdr:rowOff>
    </xdr:to>
    <xdr:sp macro="" textlink="">
      <xdr:nvSpPr>
        <xdr:cNvPr id="541" name="楕円 540"/>
        <xdr:cNvSpPr/>
      </xdr:nvSpPr>
      <xdr:spPr>
        <a:xfrm>
          <a:off x="13652500" y="659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21681</xdr:rowOff>
    </xdr:from>
    <xdr:ext cx="469744" cy="259045"/>
    <xdr:sp macro="" textlink="">
      <xdr:nvSpPr>
        <xdr:cNvPr id="542" name="テキスト ボックス 541"/>
        <xdr:cNvSpPr txBox="1"/>
      </xdr:nvSpPr>
      <xdr:spPr>
        <a:xfrm>
          <a:off x="13468428" y="636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46435</xdr:rowOff>
    </xdr:from>
    <xdr:to>
      <xdr:col>67</xdr:col>
      <xdr:colOff>101600</xdr:colOff>
      <xdr:row>38</xdr:row>
      <xdr:rowOff>148035</xdr:rowOff>
    </xdr:to>
    <xdr:sp macro="" textlink="">
      <xdr:nvSpPr>
        <xdr:cNvPr id="543" name="楕円 542"/>
        <xdr:cNvSpPr/>
      </xdr:nvSpPr>
      <xdr:spPr>
        <a:xfrm>
          <a:off x="12763500" y="656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164562</xdr:rowOff>
    </xdr:from>
    <xdr:ext cx="534377" cy="259045"/>
    <xdr:sp macro="" textlink="">
      <xdr:nvSpPr>
        <xdr:cNvPr id="544" name="テキスト ボックス 543"/>
        <xdr:cNvSpPr txBox="1"/>
      </xdr:nvSpPr>
      <xdr:spPr>
        <a:xfrm>
          <a:off x="12547111" y="633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19" name="直線コネクタ 618"/>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0"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1" name="直線コネクタ 620"/>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2"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3" name="直線コネクタ 622"/>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73003</xdr:rowOff>
    </xdr:from>
    <xdr:to>
      <xdr:col>85</xdr:col>
      <xdr:colOff>127000</xdr:colOff>
      <xdr:row>74</xdr:row>
      <xdr:rowOff>83638</xdr:rowOff>
    </xdr:to>
    <xdr:cxnSp macro="">
      <xdr:nvCxnSpPr>
        <xdr:cNvPr id="624" name="直線コネクタ 623"/>
        <xdr:cNvCxnSpPr/>
      </xdr:nvCxnSpPr>
      <xdr:spPr>
        <a:xfrm>
          <a:off x="15481300" y="12760303"/>
          <a:ext cx="8382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145094</xdr:rowOff>
    </xdr:from>
    <xdr:ext cx="534377" cy="259045"/>
    <xdr:sp macro="" textlink="">
      <xdr:nvSpPr>
        <xdr:cNvPr id="625" name="公債費平均値テキスト"/>
        <xdr:cNvSpPr txBox="1"/>
      </xdr:nvSpPr>
      <xdr:spPr>
        <a:xfrm>
          <a:off x="16370300" y="128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26" name="フローチャート: 判断 625"/>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73003</xdr:rowOff>
    </xdr:from>
    <xdr:to>
      <xdr:col>81</xdr:col>
      <xdr:colOff>50800</xdr:colOff>
      <xdr:row>74</xdr:row>
      <xdr:rowOff>107065</xdr:rowOff>
    </xdr:to>
    <xdr:cxnSp macro="">
      <xdr:nvCxnSpPr>
        <xdr:cNvPr id="627" name="直線コネクタ 626"/>
        <xdr:cNvCxnSpPr/>
      </xdr:nvCxnSpPr>
      <xdr:spPr>
        <a:xfrm flipV="1">
          <a:off x="14592300" y="12760303"/>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28" name="フローチャート: 判断 627"/>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113166</xdr:rowOff>
    </xdr:from>
    <xdr:ext cx="534377" cy="259045"/>
    <xdr:sp macro="" textlink="">
      <xdr:nvSpPr>
        <xdr:cNvPr id="629" name="テキスト ボックス 628"/>
        <xdr:cNvSpPr txBox="1"/>
      </xdr:nvSpPr>
      <xdr:spPr>
        <a:xfrm>
          <a:off x="15214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80362</xdr:rowOff>
    </xdr:from>
    <xdr:to>
      <xdr:col>76</xdr:col>
      <xdr:colOff>114300</xdr:colOff>
      <xdr:row>74</xdr:row>
      <xdr:rowOff>107065</xdr:rowOff>
    </xdr:to>
    <xdr:cxnSp macro="">
      <xdr:nvCxnSpPr>
        <xdr:cNvPr id="630" name="直線コネクタ 629"/>
        <xdr:cNvCxnSpPr/>
      </xdr:nvCxnSpPr>
      <xdr:spPr>
        <a:xfrm>
          <a:off x="13703300" y="12767662"/>
          <a:ext cx="889000" cy="2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14267</xdr:rowOff>
    </xdr:from>
    <xdr:to>
      <xdr:col>76</xdr:col>
      <xdr:colOff>165100</xdr:colOff>
      <xdr:row>75</xdr:row>
      <xdr:rowOff>115867</xdr:rowOff>
    </xdr:to>
    <xdr:sp macro="" textlink="">
      <xdr:nvSpPr>
        <xdr:cNvPr id="631" name="フローチャート: 判断 630"/>
        <xdr:cNvSpPr/>
      </xdr:nvSpPr>
      <xdr:spPr>
        <a:xfrm>
          <a:off x="14541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106994</xdr:rowOff>
    </xdr:from>
    <xdr:ext cx="534377" cy="259045"/>
    <xdr:sp macro="" textlink="">
      <xdr:nvSpPr>
        <xdr:cNvPr id="632" name="テキスト ボックス 631"/>
        <xdr:cNvSpPr txBox="1"/>
      </xdr:nvSpPr>
      <xdr:spPr>
        <a:xfrm>
          <a:off x="14325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80362</xdr:rowOff>
    </xdr:from>
    <xdr:to>
      <xdr:col>71</xdr:col>
      <xdr:colOff>177800</xdr:colOff>
      <xdr:row>74</xdr:row>
      <xdr:rowOff>116426</xdr:rowOff>
    </xdr:to>
    <xdr:cxnSp macro="">
      <xdr:nvCxnSpPr>
        <xdr:cNvPr id="633" name="直線コネクタ 632"/>
        <xdr:cNvCxnSpPr/>
      </xdr:nvCxnSpPr>
      <xdr:spPr>
        <a:xfrm flipV="1">
          <a:off x="12814300" y="12767662"/>
          <a:ext cx="889000" cy="3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30269</xdr:rowOff>
    </xdr:from>
    <xdr:to>
      <xdr:col>72</xdr:col>
      <xdr:colOff>38100</xdr:colOff>
      <xdr:row>75</xdr:row>
      <xdr:rowOff>131869</xdr:rowOff>
    </xdr:to>
    <xdr:sp macro="" textlink="">
      <xdr:nvSpPr>
        <xdr:cNvPr id="634" name="フローチャート: 判断 633"/>
        <xdr:cNvSpPr/>
      </xdr:nvSpPr>
      <xdr:spPr>
        <a:xfrm>
          <a:off x="13652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122996</xdr:rowOff>
    </xdr:from>
    <xdr:ext cx="534377" cy="259045"/>
    <xdr:sp macro="" textlink="">
      <xdr:nvSpPr>
        <xdr:cNvPr id="635" name="テキスト ボックス 634"/>
        <xdr:cNvSpPr txBox="1"/>
      </xdr:nvSpPr>
      <xdr:spPr>
        <a:xfrm>
          <a:off x="13436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36464</xdr:rowOff>
    </xdr:from>
    <xdr:to>
      <xdr:col>67</xdr:col>
      <xdr:colOff>101600</xdr:colOff>
      <xdr:row>75</xdr:row>
      <xdr:rowOff>138064</xdr:rowOff>
    </xdr:to>
    <xdr:sp macro="" textlink="">
      <xdr:nvSpPr>
        <xdr:cNvPr id="636" name="フローチャート: 判断 635"/>
        <xdr:cNvSpPr/>
      </xdr:nvSpPr>
      <xdr:spPr>
        <a:xfrm>
          <a:off x="12763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129190</xdr:rowOff>
    </xdr:from>
    <xdr:ext cx="534377" cy="259045"/>
    <xdr:sp macro="" textlink="">
      <xdr:nvSpPr>
        <xdr:cNvPr id="637" name="テキスト ボックス 636"/>
        <xdr:cNvSpPr txBox="1"/>
      </xdr:nvSpPr>
      <xdr:spPr>
        <a:xfrm>
          <a:off x="12547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32838</xdr:rowOff>
    </xdr:from>
    <xdr:to>
      <xdr:col>85</xdr:col>
      <xdr:colOff>177800</xdr:colOff>
      <xdr:row>74</xdr:row>
      <xdr:rowOff>134438</xdr:rowOff>
    </xdr:to>
    <xdr:sp macro="" textlink="">
      <xdr:nvSpPr>
        <xdr:cNvPr id="643" name="楕円 642"/>
        <xdr:cNvSpPr/>
      </xdr:nvSpPr>
      <xdr:spPr>
        <a:xfrm>
          <a:off x="16268700" y="1272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55715</xdr:rowOff>
    </xdr:from>
    <xdr:ext cx="534377" cy="259045"/>
    <xdr:sp macro="" textlink="">
      <xdr:nvSpPr>
        <xdr:cNvPr id="644" name="公債費該当値テキスト"/>
        <xdr:cNvSpPr txBox="1"/>
      </xdr:nvSpPr>
      <xdr:spPr>
        <a:xfrm>
          <a:off x="16370300" y="1257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22203</xdr:rowOff>
    </xdr:from>
    <xdr:to>
      <xdr:col>81</xdr:col>
      <xdr:colOff>101600</xdr:colOff>
      <xdr:row>74</xdr:row>
      <xdr:rowOff>123803</xdr:rowOff>
    </xdr:to>
    <xdr:sp macro="" textlink="">
      <xdr:nvSpPr>
        <xdr:cNvPr id="645" name="楕円 644"/>
        <xdr:cNvSpPr/>
      </xdr:nvSpPr>
      <xdr:spPr>
        <a:xfrm>
          <a:off x="15430500" y="1270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140330</xdr:rowOff>
    </xdr:from>
    <xdr:ext cx="534377" cy="259045"/>
    <xdr:sp macro="" textlink="">
      <xdr:nvSpPr>
        <xdr:cNvPr id="646" name="テキスト ボックス 645"/>
        <xdr:cNvSpPr txBox="1"/>
      </xdr:nvSpPr>
      <xdr:spPr>
        <a:xfrm>
          <a:off x="15214111" y="1248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56265</xdr:rowOff>
    </xdr:from>
    <xdr:to>
      <xdr:col>76</xdr:col>
      <xdr:colOff>165100</xdr:colOff>
      <xdr:row>74</xdr:row>
      <xdr:rowOff>157865</xdr:rowOff>
    </xdr:to>
    <xdr:sp macro="" textlink="">
      <xdr:nvSpPr>
        <xdr:cNvPr id="647" name="楕円 646"/>
        <xdr:cNvSpPr/>
      </xdr:nvSpPr>
      <xdr:spPr>
        <a:xfrm>
          <a:off x="14541500" y="1274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2942</xdr:rowOff>
    </xdr:from>
    <xdr:ext cx="534377" cy="259045"/>
    <xdr:sp macro="" textlink="">
      <xdr:nvSpPr>
        <xdr:cNvPr id="648" name="テキスト ボックス 647"/>
        <xdr:cNvSpPr txBox="1"/>
      </xdr:nvSpPr>
      <xdr:spPr>
        <a:xfrm>
          <a:off x="14325111" y="1251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29562</xdr:rowOff>
    </xdr:from>
    <xdr:to>
      <xdr:col>72</xdr:col>
      <xdr:colOff>38100</xdr:colOff>
      <xdr:row>74</xdr:row>
      <xdr:rowOff>131162</xdr:rowOff>
    </xdr:to>
    <xdr:sp macro="" textlink="">
      <xdr:nvSpPr>
        <xdr:cNvPr id="649" name="楕円 648"/>
        <xdr:cNvSpPr/>
      </xdr:nvSpPr>
      <xdr:spPr>
        <a:xfrm>
          <a:off x="13652500" y="127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147689</xdr:rowOff>
    </xdr:from>
    <xdr:ext cx="534377" cy="259045"/>
    <xdr:sp macro="" textlink="">
      <xdr:nvSpPr>
        <xdr:cNvPr id="650" name="テキスト ボックス 649"/>
        <xdr:cNvSpPr txBox="1"/>
      </xdr:nvSpPr>
      <xdr:spPr>
        <a:xfrm>
          <a:off x="13436111" y="1249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65626</xdr:rowOff>
    </xdr:from>
    <xdr:to>
      <xdr:col>67</xdr:col>
      <xdr:colOff>101600</xdr:colOff>
      <xdr:row>74</xdr:row>
      <xdr:rowOff>167226</xdr:rowOff>
    </xdr:to>
    <xdr:sp macro="" textlink="">
      <xdr:nvSpPr>
        <xdr:cNvPr id="651" name="楕円 650"/>
        <xdr:cNvSpPr/>
      </xdr:nvSpPr>
      <xdr:spPr>
        <a:xfrm>
          <a:off x="12763500" y="127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12303</xdr:rowOff>
    </xdr:from>
    <xdr:ext cx="534377" cy="259045"/>
    <xdr:sp macro="" textlink="">
      <xdr:nvSpPr>
        <xdr:cNvPr id="652" name="テキスト ボックス 651"/>
        <xdr:cNvSpPr txBox="1"/>
      </xdr:nvSpPr>
      <xdr:spPr>
        <a:xfrm>
          <a:off x="12547111" y="125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8" name="テキスト ボックス 667"/>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0" name="テキスト ボックス 669"/>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76" name="直線コネクタ 675"/>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77"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78" name="直線コネクタ 677"/>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79"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0" name="直線コネクタ 679"/>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4521</xdr:rowOff>
    </xdr:from>
    <xdr:to>
      <xdr:col>85</xdr:col>
      <xdr:colOff>127000</xdr:colOff>
      <xdr:row>99</xdr:row>
      <xdr:rowOff>19489</xdr:rowOff>
    </xdr:to>
    <xdr:cxnSp macro="">
      <xdr:nvCxnSpPr>
        <xdr:cNvPr id="681" name="直線コネクタ 680"/>
        <xdr:cNvCxnSpPr/>
      </xdr:nvCxnSpPr>
      <xdr:spPr>
        <a:xfrm>
          <a:off x="15481300" y="16978071"/>
          <a:ext cx="8382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124967</xdr:rowOff>
    </xdr:from>
    <xdr:ext cx="534377" cy="259045"/>
    <xdr:sp macro="" textlink="">
      <xdr:nvSpPr>
        <xdr:cNvPr id="682" name="積立金平均値テキスト"/>
        <xdr:cNvSpPr txBox="1"/>
      </xdr:nvSpPr>
      <xdr:spPr>
        <a:xfrm>
          <a:off x="16370300" y="1692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3" name="フローチャート: 判断 682"/>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4521</xdr:rowOff>
    </xdr:from>
    <xdr:to>
      <xdr:col>81</xdr:col>
      <xdr:colOff>50800</xdr:colOff>
      <xdr:row>99</xdr:row>
      <xdr:rowOff>27403</xdr:rowOff>
    </xdr:to>
    <xdr:cxnSp macro="">
      <xdr:nvCxnSpPr>
        <xdr:cNvPr id="684" name="直線コネクタ 683"/>
        <xdr:cNvCxnSpPr/>
      </xdr:nvCxnSpPr>
      <xdr:spPr>
        <a:xfrm flipV="1">
          <a:off x="14592300" y="16978071"/>
          <a:ext cx="889000" cy="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85" name="フローチャート: 判断 684"/>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65553</xdr:rowOff>
    </xdr:from>
    <xdr:ext cx="534377" cy="259045"/>
    <xdr:sp macro="" textlink="">
      <xdr:nvSpPr>
        <xdr:cNvPr id="686" name="テキスト ボックス 685"/>
        <xdr:cNvSpPr txBox="1"/>
      </xdr:nvSpPr>
      <xdr:spPr>
        <a:xfrm>
          <a:off x="15214111" y="170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27403</xdr:rowOff>
    </xdr:from>
    <xdr:to>
      <xdr:col>76</xdr:col>
      <xdr:colOff>114300</xdr:colOff>
      <xdr:row>99</xdr:row>
      <xdr:rowOff>28732</xdr:rowOff>
    </xdr:to>
    <xdr:cxnSp macro="">
      <xdr:nvCxnSpPr>
        <xdr:cNvPr id="687" name="直線コネクタ 686"/>
        <xdr:cNvCxnSpPr/>
      </xdr:nvCxnSpPr>
      <xdr:spPr>
        <a:xfrm flipV="1">
          <a:off x="13703300" y="17000953"/>
          <a:ext cx="889000" cy="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147803</xdr:rowOff>
    </xdr:from>
    <xdr:to>
      <xdr:col>76</xdr:col>
      <xdr:colOff>165100</xdr:colOff>
      <xdr:row>99</xdr:row>
      <xdr:rowOff>77953</xdr:rowOff>
    </xdr:to>
    <xdr:sp macro="" textlink="">
      <xdr:nvSpPr>
        <xdr:cNvPr id="688" name="フローチャート: 判断 687"/>
        <xdr:cNvSpPr/>
      </xdr:nvSpPr>
      <xdr:spPr>
        <a:xfrm>
          <a:off x="14541500" y="1694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94480</xdr:rowOff>
    </xdr:from>
    <xdr:ext cx="534377" cy="259045"/>
    <xdr:sp macro="" textlink="">
      <xdr:nvSpPr>
        <xdr:cNvPr id="689" name="テキスト ボックス 688"/>
        <xdr:cNvSpPr txBox="1"/>
      </xdr:nvSpPr>
      <xdr:spPr>
        <a:xfrm>
          <a:off x="14325111" y="167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23062</xdr:rowOff>
    </xdr:from>
    <xdr:to>
      <xdr:col>71</xdr:col>
      <xdr:colOff>177800</xdr:colOff>
      <xdr:row>99</xdr:row>
      <xdr:rowOff>28732</xdr:rowOff>
    </xdr:to>
    <xdr:cxnSp macro="">
      <xdr:nvCxnSpPr>
        <xdr:cNvPr id="690" name="直線コネクタ 689"/>
        <xdr:cNvCxnSpPr/>
      </xdr:nvCxnSpPr>
      <xdr:spPr>
        <a:xfrm>
          <a:off x="12814300" y="16996612"/>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154832</xdr:rowOff>
    </xdr:from>
    <xdr:to>
      <xdr:col>72</xdr:col>
      <xdr:colOff>38100</xdr:colOff>
      <xdr:row>99</xdr:row>
      <xdr:rowOff>84982</xdr:rowOff>
    </xdr:to>
    <xdr:sp macro="" textlink="">
      <xdr:nvSpPr>
        <xdr:cNvPr id="691" name="フローチャート: 判断 690"/>
        <xdr:cNvSpPr/>
      </xdr:nvSpPr>
      <xdr:spPr>
        <a:xfrm>
          <a:off x="13652500" y="1695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76109</xdr:rowOff>
    </xdr:from>
    <xdr:ext cx="534377" cy="259045"/>
    <xdr:sp macro="" textlink="">
      <xdr:nvSpPr>
        <xdr:cNvPr id="692" name="テキスト ボックス 691"/>
        <xdr:cNvSpPr txBox="1"/>
      </xdr:nvSpPr>
      <xdr:spPr>
        <a:xfrm>
          <a:off x="13436111" y="170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147645</xdr:rowOff>
    </xdr:from>
    <xdr:to>
      <xdr:col>67</xdr:col>
      <xdr:colOff>101600</xdr:colOff>
      <xdr:row>99</xdr:row>
      <xdr:rowOff>77795</xdr:rowOff>
    </xdr:to>
    <xdr:sp macro="" textlink="">
      <xdr:nvSpPr>
        <xdr:cNvPr id="693" name="フローチャート: 判断 692"/>
        <xdr:cNvSpPr/>
      </xdr:nvSpPr>
      <xdr:spPr>
        <a:xfrm>
          <a:off x="12763500" y="169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68922</xdr:rowOff>
    </xdr:from>
    <xdr:ext cx="534377" cy="259045"/>
    <xdr:sp macro="" textlink="">
      <xdr:nvSpPr>
        <xdr:cNvPr id="694" name="テキスト ボックス 693"/>
        <xdr:cNvSpPr txBox="1"/>
      </xdr:nvSpPr>
      <xdr:spPr>
        <a:xfrm>
          <a:off x="12547111" y="1704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140139</xdr:rowOff>
    </xdr:from>
    <xdr:to>
      <xdr:col>85</xdr:col>
      <xdr:colOff>177800</xdr:colOff>
      <xdr:row>99</xdr:row>
      <xdr:rowOff>70289</xdr:rowOff>
    </xdr:to>
    <xdr:sp macro="" textlink="">
      <xdr:nvSpPr>
        <xdr:cNvPr id="700" name="楕円 699"/>
        <xdr:cNvSpPr/>
      </xdr:nvSpPr>
      <xdr:spPr>
        <a:xfrm>
          <a:off x="16268700" y="1694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99516</xdr:rowOff>
    </xdr:from>
    <xdr:ext cx="534377" cy="259045"/>
    <xdr:sp macro="" textlink="">
      <xdr:nvSpPr>
        <xdr:cNvPr id="701" name="積立金該当値テキスト"/>
        <xdr:cNvSpPr txBox="1"/>
      </xdr:nvSpPr>
      <xdr:spPr>
        <a:xfrm>
          <a:off x="16370300" y="1673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125171</xdr:rowOff>
    </xdr:from>
    <xdr:to>
      <xdr:col>81</xdr:col>
      <xdr:colOff>101600</xdr:colOff>
      <xdr:row>99</xdr:row>
      <xdr:rowOff>55321</xdr:rowOff>
    </xdr:to>
    <xdr:sp macro="" textlink="">
      <xdr:nvSpPr>
        <xdr:cNvPr id="702" name="楕円 701"/>
        <xdr:cNvSpPr/>
      </xdr:nvSpPr>
      <xdr:spPr>
        <a:xfrm>
          <a:off x="15430500" y="1692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71848</xdr:rowOff>
    </xdr:from>
    <xdr:ext cx="534377" cy="259045"/>
    <xdr:sp macro="" textlink="">
      <xdr:nvSpPr>
        <xdr:cNvPr id="703" name="テキスト ボックス 702"/>
        <xdr:cNvSpPr txBox="1"/>
      </xdr:nvSpPr>
      <xdr:spPr>
        <a:xfrm>
          <a:off x="15214111" y="167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148053</xdr:rowOff>
    </xdr:from>
    <xdr:to>
      <xdr:col>76</xdr:col>
      <xdr:colOff>165100</xdr:colOff>
      <xdr:row>99</xdr:row>
      <xdr:rowOff>78203</xdr:rowOff>
    </xdr:to>
    <xdr:sp macro="" textlink="">
      <xdr:nvSpPr>
        <xdr:cNvPr id="704" name="楕円 703"/>
        <xdr:cNvSpPr/>
      </xdr:nvSpPr>
      <xdr:spPr>
        <a:xfrm>
          <a:off x="14541500" y="1695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69330</xdr:rowOff>
    </xdr:from>
    <xdr:ext cx="534377" cy="259045"/>
    <xdr:sp macro="" textlink="">
      <xdr:nvSpPr>
        <xdr:cNvPr id="705" name="テキスト ボックス 704"/>
        <xdr:cNvSpPr txBox="1"/>
      </xdr:nvSpPr>
      <xdr:spPr>
        <a:xfrm>
          <a:off x="14325111" y="1704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149382</xdr:rowOff>
    </xdr:from>
    <xdr:to>
      <xdr:col>72</xdr:col>
      <xdr:colOff>38100</xdr:colOff>
      <xdr:row>99</xdr:row>
      <xdr:rowOff>79532</xdr:rowOff>
    </xdr:to>
    <xdr:sp macro="" textlink="">
      <xdr:nvSpPr>
        <xdr:cNvPr id="706" name="楕円 705"/>
        <xdr:cNvSpPr/>
      </xdr:nvSpPr>
      <xdr:spPr>
        <a:xfrm>
          <a:off x="13652500" y="1695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96059</xdr:rowOff>
    </xdr:from>
    <xdr:ext cx="534377" cy="259045"/>
    <xdr:sp macro="" textlink="">
      <xdr:nvSpPr>
        <xdr:cNvPr id="707" name="テキスト ボックス 706"/>
        <xdr:cNvSpPr txBox="1"/>
      </xdr:nvSpPr>
      <xdr:spPr>
        <a:xfrm>
          <a:off x="13436111" y="1672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143712</xdr:rowOff>
    </xdr:from>
    <xdr:to>
      <xdr:col>67</xdr:col>
      <xdr:colOff>101600</xdr:colOff>
      <xdr:row>99</xdr:row>
      <xdr:rowOff>73862</xdr:rowOff>
    </xdr:to>
    <xdr:sp macro="" textlink="">
      <xdr:nvSpPr>
        <xdr:cNvPr id="708" name="楕円 707"/>
        <xdr:cNvSpPr/>
      </xdr:nvSpPr>
      <xdr:spPr>
        <a:xfrm>
          <a:off x="12763500" y="1694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90389</xdr:rowOff>
    </xdr:from>
    <xdr:ext cx="534377" cy="259045"/>
    <xdr:sp macro="" textlink="">
      <xdr:nvSpPr>
        <xdr:cNvPr id="709" name="テキスト ボックス 708"/>
        <xdr:cNvSpPr txBox="1"/>
      </xdr:nvSpPr>
      <xdr:spPr>
        <a:xfrm>
          <a:off x="12547111" y="167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48351</xdr:rowOff>
    </xdr:from>
    <xdr:to>
      <xdr:col>116</xdr:col>
      <xdr:colOff>62864</xdr:colOff>
      <xdr:row>38</xdr:row>
      <xdr:rowOff>139700</xdr:rowOff>
    </xdr:to>
    <xdr:cxnSp macro="">
      <xdr:nvCxnSpPr>
        <xdr:cNvPr id="731" name="直線コネクタ 730"/>
        <xdr:cNvCxnSpPr/>
      </xdr:nvCxnSpPr>
      <xdr:spPr>
        <a:xfrm flipV="1">
          <a:off x="22159595" y="5534751"/>
          <a:ext cx="1269" cy="112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166478</xdr:rowOff>
    </xdr:from>
    <xdr:ext cx="534377" cy="259045"/>
    <xdr:sp macro="" textlink="">
      <xdr:nvSpPr>
        <xdr:cNvPr id="734" name="投資及び出資金最大値テキスト"/>
        <xdr:cNvSpPr txBox="1"/>
      </xdr:nvSpPr>
      <xdr:spPr>
        <a:xfrm>
          <a:off x="22212300" y="53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48351</xdr:rowOff>
    </xdr:from>
    <xdr:to>
      <xdr:col>116</xdr:col>
      <xdr:colOff>152400</xdr:colOff>
      <xdr:row>32</xdr:row>
      <xdr:rowOff>48351</xdr:rowOff>
    </xdr:to>
    <xdr:cxnSp macro="">
      <xdr:nvCxnSpPr>
        <xdr:cNvPr id="735" name="直線コネクタ 734"/>
        <xdr:cNvCxnSpPr/>
      </xdr:nvCxnSpPr>
      <xdr:spPr>
        <a:xfrm>
          <a:off x="22072600" y="553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65131</xdr:rowOff>
    </xdr:from>
    <xdr:to>
      <xdr:col>116</xdr:col>
      <xdr:colOff>63500</xdr:colOff>
      <xdr:row>38</xdr:row>
      <xdr:rowOff>83419</xdr:rowOff>
    </xdr:to>
    <xdr:cxnSp macro="">
      <xdr:nvCxnSpPr>
        <xdr:cNvPr id="736" name="直線コネクタ 735"/>
        <xdr:cNvCxnSpPr/>
      </xdr:nvCxnSpPr>
      <xdr:spPr>
        <a:xfrm flipV="1">
          <a:off x="21323300" y="6580231"/>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146661</xdr:rowOff>
    </xdr:from>
    <xdr:ext cx="469744" cy="259045"/>
    <xdr:sp macro="" textlink="">
      <xdr:nvSpPr>
        <xdr:cNvPr id="737" name="投資及び出資金平均値テキスト"/>
        <xdr:cNvSpPr txBox="1"/>
      </xdr:nvSpPr>
      <xdr:spPr>
        <a:xfrm>
          <a:off x="22212300" y="6318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123784</xdr:rowOff>
    </xdr:from>
    <xdr:to>
      <xdr:col>116</xdr:col>
      <xdr:colOff>114300</xdr:colOff>
      <xdr:row>38</xdr:row>
      <xdr:rowOff>53935</xdr:rowOff>
    </xdr:to>
    <xdr:sp macro="" textlink="">
      <xdr:nvSpPr>
        <xdr:cNvPr id="738" name="フローチャート: 判断 737"/>
        <xdr:cNvSpPr/>
      </xdr:nvSpPr>
      <xdr:spPr>
        <a:xfrm>
          <a:off x="221107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83419</xdr:rowOff>
    </xdr:from>
    <xdr:to>
      <xdr:col>111</xdr:col>
      <xdr:colOff>177800</xdr:colOff>
      <xdr:row>38</xdr:row>
      <xdr:rowOff>102529</xdr:rowOff>
    </xdr:to>
    <xdr:cxnSp macro="">
      <xdr:nvCxnSpPr>
        <xdr:cNvPr id="739" name="直線コネクタ 738"/>
        <xdr:cNvCxnSpPr/>
      </xdr:nvCxnSpPr>
      <xdr:spPr>
        <a:xfrm flipV="1">
          <a:off x="20434300" y="6598519"/>
          <a:ext cx="8890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101930</xdr:rowOff>
    </xdr:from>
    <xdr:to>
      <xdr:col>112</xdr:col>
      <xdr:colOff>38100</xdr:colOff>
      <xdr:row>38</xdr:row>
      <xdr:rowOff>32080</xdr:rowOff>
    </xdr:to>
    <xdr:sp macro="" textlink="">
      <xdr:nvSpPr>
        <xdr:cNvPr id="740" name="フローチャート: 判断 739"/>
        <xdr:cNvSpPr/>
      </xdr:nvSpPr>
      <xdr:spPr>
        <a:xfrm>
          <a:off x="21272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48607</xdr:rowOff>
    </xdr:from>
    <xdr:ext cx="469744" cy="259045"/>
    <xdr:sp macro="" textlink="">
      <xdr:nvSpPr>
        <xdr:cNvPr id="741" name="テキスト ボックス 740"/>
        <xdr:cNvSpPr txBox="1"/>
      </xdr:nvSpPr>
      <xdr:spPr>
        <a:xfrm>
          <a:off x="21088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85751</xdr:rowOff>
    </xdr:from>
    <xdr:to>
      <xdr:col>107</xdr:col>
      <xdr:colOff>50800</xdr:colOff>
      <xdr:row>38</xdr:row>
      <xdr:rowOff>102529</xdr:rowOff>
    </xdr:to>
    <xdr:cxnSp macro="">
      <xdr:nvCxnSpPr>
        <xdr:cNvPr id="742" name="直線コネクタ 741"/>
        <xdr:cNvCxnSpPr/>
      </xdr:nvCxnSpPr>
      <xdr:spPr>
        <a:xfrm>
          <a:off x="19545300" y="6600851"/>
          <a:ext cx="889000" cy="1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130825</xdr:rowOff>
    </xdr:from>
    <xdr:to>
      <xdr:col>107</xdr:col>
      <xdr:colOff>101600</xdr:colOff>
      <xdr:row>38</xdr:row>
      <xdr:rowOff>60975</xdr:rowOff>
    </xdr:to>
    <xdr:sp macro="" textlink="">
      <xdr:nvSpPr>
        <xdr:cNvPr id="743" name="フローチャート: 判断 742"/>
        <xdr:cNvSpPr/>
      </xdr:nvSpPr>
      <xdr:spPr>
        <a:xfrm>
          <a:off x="20383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77502</xdr:rowOff>
    </xdr:from>
    <xdr:ext cx="469744" cy="259045"/>
    <xdr:sp macro="" textlink="">
      <xdr:nvSpPr>
        <xdr:cNvPr id="744" name="テキスト ボックス 743"/>
        <xdr:cNvSpPr txBox="1"/>
      </xdr:nvSpPr>
      <xdr:spPr>
        <a:xfrm>
          <a:off x="20199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85019</xdr:rowOff>
    </xdr:from>
    <xdr:to>
      <xdr:col>102</xdr:col>
      <xdr:colOff>114300</xdr:colOff>
      <xdr:row>38</xdr:row>
      <xdr:rowOff>85751</xdr:rowOff>
    </xdr:to>
    <xdr:cxnSp macro="">
      <xdr:nvCxnSpPr>
        <xdr:cNvPr id="745" name="直線コネクタ 744"/>
        <xdr:cNvCxnSpPr/>
      </xdr:nvCxnSpPr>
      <xdr:spPr>
        <a:xfrm>
          <a:off x="18656300" y="6600119"/>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132562</xdr:rowOff>
    </xdr:from>
    <xdr:to>
      <xdr:col>102</xdr:col>
      <xdr:colOff>165100</xdr:colOff>
      <xdr:row>38</xdr:row>
      <xdr:rowOff>62712</xdr:rowOff>
    </xdr:to>
    <xdr:sp macro="" textlink="">
      <xdr:nvSpPr>
        <xdr:cNvPr id="746" name="フローチャート: 判断 745"/>
        <xdr:cNvSpPr/>
      </xdr:nvSpPr>
      <xdr:spPr>
        <a:xfrm>
          <a:off x="19494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79239</xdr:rowOff>
    </xdr:from>
    <xdr:ext cx="469744" cy="259045"/>
    <xdr:sp macro="" textlink="">
      <xdr:nvSpPr>
        <xdr:cNvPr id="747" name="テキスト ボックス 746"/>
        <xdr:cNvSpPr txBox="1"/>
      </xdr:nvSpPr>
      <xdr:spPr>
        <a:xfrm>
          <a:off x="19310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158714</xdr:rowOff>
    </xdr:from>
    <xdr:to>
      <xdr:col>98</xdr:col>
      <xdr:colOff>38100</xdr:colOff>
      <xdr:row>38</xdr:row>
      <xdr:rowOff>88864</xdr:rowOff>
    </xdr:to>
    <xdr:sp macro="" textlink="">
      <xdr:nvSpPr>
        <xdr:cNvPr id="748" name="フローチャート: 判断 747"/>
        <xdr:cNvSpPr/>
      </xdr:nvSpPr>
      <xdr:spPr>
        <a:xfrm>
          <a:off x="18605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105391</xdr:rowOff>
    </xdr:from>
    <xdr:ext cx="469744" cy="259045"/>
    <xdr:sp macro="" textlink="">
      <xdr:nvSpPr>
        <xdr:cNvPr id="749" name="テキスト ボックス 748"/>
        <xdr:cNvSpPr txBox="1"/>
      </xdr:nvSpPr>
      <xdr:spPr>
        <a:xfrm>
          <a:off x="18421428"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14331</xdr:rowOff>
    </xdr:from>
    <xdr:to>
      <xdr:col>116</xdr:col>
      <xdr:colOff>114300</xdr:colOff>
      <xdr:row>38</xdr:row>
      <xdr:rowOff>115931</xdr:rowOff>
    </xdr:to>
    <xdr:sp macro="" textlink="">
      <xdr:nvSpPr>
        <xdr:cNvPr id="755" name="楕円 754"/>
        <xdr:cNvSpPr/>
      </xdr:nvSpPr>
      <xdr:spPr>
        <a:xfrm>
          <a:off x="22110700" y="65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102212</xdr:rowOff>
    </xdr:from>
    <xdr:ext cx="469744" cy="259045"/>
    <xdr:sp macro="" textlink="">
      <xdr:nvSpPr>
        <xdr:cNvPr id="756" name="投資及び出資金該当値テキスト"/>
        <xdr:cNvSpPr txBox="1"/>
      </xdr:nvSpPr>
      <xdr:spPr>
        <a:xfrm>
          <a:off x="22212300" y="644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32619</xdr:rowOff>
    </xdr:from>
    <xdr:to>
      <xdr:col>112</xdr:col>
      <xdr:colOff>38100</xdr:colOff>
      <xdr:row>38</xdr:row>
      <xdr:rowOff>134219</xdr:rowOff>
    </xdr:to>
    <xdr:sp macro="" textlink="">
      <xdr:nvSpPr>
        <xdr:cNvPr id="757" name="楕円 756"/>
        <xdr:cNvSpPr/>
      </xdr:nvSpPr>
      <xdr:spPr>
        <a:xfrm>
          <a:off x="21272500" y="654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125346</xdr:rowOff>
    </xdr:from>
    <xdr:ext cx="469744" cy="259045"/>
    <xdr:sp macro="" textlink="">
      <xdr:nvSpPr>
        <xdr:cNvPr id="758" name="テキスト ボックス 757"/>
        <xdr:cNvSpPr txBox="1"/>
      </xdr:nvSpPr>
      <xdr:spPr>
        <a:xfrm>
          <a:off x="21088428" y="664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51729</xdr:rowOff>
    </xdr:from>
    <xdr:to>
      <xdr:col>107</xdr:col>
      <xdr:colOff>101600</xdr:colOff>
      <xdr:row>38</xdr:row>
      <xdr:rowOff>153329</xdr:rowOff>
    </xdr:to>
    <xdr:sp macro="" textlink="">
      <xdr:nvSpPr>
        <xdr:cNvPr id="759" name="楕円 758"/>
        <xdr:cNvSpPr/>
      </xdr:nvSpPr>
      <xdr:spPr>
        <a:xfrm>
          <a:off x="20383500" y="656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144456</xdr:rowOff>
    </xdr:from>
    <xdr:ext cx="378565" cy="259045"/>
    <xdr:sp macro="" textlink="">
      <xdr:nvSpPr>
        <xdr:cNvPr id="760" name="テキスト ボックス 759"/>
        <xdr:cNvSpPr txBox="1"/>
      </xdr:nvSpPr>
      <xdr:spPr>
        <a:xfrm>
          <a:off x="20245017" y="6659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34951</xdr:rowOff>
    </xdr:from>
    <xdr:to>
      <xdr:col>102</xdr:col>
      <xdr:colOff>165100</xdr:colOff>
      <xdr:row>38</xdr:row>
      <xdr:rowOff>136551</xdr:rowOff>
    </xdr:to>
    <xdr:sp macro="" textlink="">
      <xdr:nvSpPr>
        <xdr:cNvPr id="761" name="楕円 760"/>
        <xdr:cNvSpPr/>
      </xdr:nvSpPr>
      <xdr:spPr>
        <a:xfrm>
          <a:off x="194945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127678</xdr:rowOff>
    </xdr:from>
    <xdr:ext cx="469744" cy="259045"/>
    <xdr:sp macro="" textlink="">
      <xdr:nvSpPr>
        <xdr:cNvPr id="762" name="テキスト ボックス 761"/>
        <xdr:cNvSpPr txBox="1"/>
      </xdr:nvSpPr>
      <xdr:spPr>
        <a:xfrm>
          <a:off x="19310428" y="664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34219</xdr:rowOff>
    </xdr:from>
    <xdr:to>
      <xdr:col>98</xdr:col>
      <xdr:colOff>38100</xdr:colOff>
      <xdr:row>38</xdr:row>
      <xdr:rowOff>135819</xdr:rowOff>
    </xdr:to>
    <xdr:sp macro="" textlink="">
      <xdr:nvSpPr>
        <xdr:cNvPr id="763" name="楕円 762"/>
        <xdr:cNvSpPr/>
      </xdr:nvSpPr>
      <xdr:spPr>
        <a:xfrm>
          <a:off x="18605500" y="65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126946</xdr:rowOff>
    </xdr:from>
    <xdr:ext cx="469744" cy="259045"/>
    <xdr:sp macro="" textlink="">
      <xdr:nvSpPr>
        <xdr:cNvPr id="764" name="テキスト ボックス 763"/>
        <xdr:cNvSpPr txBox="1"/>
      </xdr:nvSpPr>
      <xdr:spPr>
        <a:xfrm>
          <a:off x="18421428" y="664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86" name="直線コネクタ 785"/>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89"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0" name="直線コネクタ 789"/>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115400</xdr:rowOff>
    </xdr:from>
    <xdr:to>
      <xdr:col>116</xdr:col>
      <xdr:colOff>63500</xdr:colOff>
      <xdr:row>58</xdr:row>
      <xdr:rowOff>116520</xdr:rowOff>
    </xdr:to>
    <xdr:cxnSp macro="">
      <xdr:nvCxnSpPr>
        <xdr:cNvPr id="791" name="直線コネクタ 790"/>
        <xdr:cNvCxnSpPr/>
      </xdr:nvCxnSpPr>
      <xdr:spPr>
        <a:xfrm>
          <a:off x="21323300" y="10059500"/>
          <a:ext cx="8382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2"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3" name="フローチャート: 判断 792"/>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115400</xdr:rowOff>
    </xdr:from>
    <xdr:to>
      <xdr:col>111</xdr:col>
      <xdr:colOff>177800</xdr:colOff>
      <xdr:row>58</xdr:row>
      <xdr:rowOff>115994</xdr:rowOff>
    </xdr:to>
    <xdr:cxnSp macro="">
      <xdr:nvCxnSpPr>
        <xdr:cNvPr id="794" name="直線コネクタ 793"/>
        <xdr:cNvCxnSpPr/>
      </xdr:nvCxnSpPr>
      <xdr:spPr>
        <a:xfrm flipV="1">
          <a:off x="20434300" y="10059500"/>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795" name="フローチャート: 判断 794"/>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108752</xdr:rowOff>
    </xdr:from>
    <xdr:ext cx="469744" cy="259045"/>
    <xdr:sp macro="" textlink="">
      <xdr:nvSpPr>
        <xdr:cNvPr id="796" name="テキスト ボックス 795"/>
        <xdr:cNvSpPr txBox="1"/>
      </xdr:nvSpPr>
      <xdr:spPr>
        <a:xfrm>
          <a:off x="21088428" y="97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111811</xdr:rowOff>
    </xdr:from>
    <xdr:to>
      <xdr:col>107</xdr:col>
      <xdr:colOff>50800</xdr:colOff>
      <xdr:row>58</xdr:row>
      <xdr:rowOff>115994</xdr:rowOff>
    </xdr:to>
    <xdr:cxnSp macro="">
      <xdr:nvCxnSpPr>
        <xdr:cNvPr id="797" name="直線コネクタ 796"/>
        <xdr:cNvCxnSpPr/>
      </xdr:nvCxnSpPr>
      <xdr:spPr>
        <a:xfrm>
          <a:off x="19545300" y="10055911"/>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8" name="フローチャート: 判断 797"/>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799" name="テキスト ボックス 798"/>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111811</xdr:rowOff>
    </xdr:from>
    <xdr:to>
      <xdr:col>102</xdr:col>
      <xdr:colOff>114300</xdr:colOff>
      <xdr:row>58</xdr:row>
      <xdr:rowOff>117480</xdr:rowOff>
    </xdr:to>
    <xdr:cxnSp macro="">
      <xdr:nvCxnSpPr>
        <xdr:cNvPr id="800" name="直線コネクタ 799"/>
        <xdr:cNvCxnSpPr/>
      </xdr:nvCxnSpPr>
      <xdr:spPr>
        <a:xfrm flipV="1">
          <a:off x="18656300" y="10055911"/>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1" name="フローチャート: 判断 800"/>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79720</xdr:rowOff>
    </xdr:from>
    <xdr:ext cx="469744" cy="259045"/>
    <xdr:sp macro="" textlink="">
      <xdr:nvSpPr>
        <xdr:cNvPr id="802" name="テキスト ボックス 801"/>
        <xdr:cNvSpPr txBox="1"/>
      </xdr:nvSpPr>
      <xdr:spPr>
        <a:xfrm>
          <a:off x="19310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3" name="フローチャート: 判断 802"/>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4" name="テキスト ボックス 803"/>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65720</xdr:rowOff>
    </xdr:from>
    <xdr:to>
      <xdr:col>116</xdr:col>
      <xdr:colOff>114300</xdr:colOff>
      <xdr:row>58</xdr:row>
      <xdr:rowOff>167320</xdr:rowOff>
    </xdr:to>
    <xdr:sp macro="" textlink="">
      <xdr:nvSpPr>
        <xdr:cNvPr id="810" name="楕円 809"/>
        <xdr:cNvSpPr/>
      </xdr:nvSpPr>
      <xdr:spPr>
        <a:xfrm>
          <a:off x="22110700" y="100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152097</xdr:rowOff>
    </xdr:from>
    <xdr:ext cx="469744" cy="259045"/>
    <xdr:sp macro="" textlink="">
      <xdr:nvSpPr>
        <xdr:cNvPr id="811" name="貸付金該当値テキスト"/>
        <xdr:cNvSpPr txBox="1"/>
      </xdr:nvSpPr>
      <xdr:spPr>
        <a:xfrm>
          <a:off x="22212300" y="99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64600</xdr:rowOff>
    </xdr:from>
    <xdr:to>
      <xdr:col>112</xdr:col>
      <xdr:colOff>38100</xdr:colOff>
      <xdr:row>58</xdr:row>
      <xdr:rowOff>166200</xdr:rowOff>
    </xdr:to>
    <xdr:sp macro="" textlink="">
      <xdr:nvSpPr>
        <xdr:cNvPr id="812" name="楕円 811"/>
        <xdr:cNvSpPr/>
      </xdr:nvSpPr>
      <xdr:spPr>
        <a:xfrm>
          <a:off x="21272500" y="100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157327</xdr:rowOff>
    </xdr:from>
    <xdr:ext cx="469744" cy="259045"/>
    <xdr:sp macro="" textlink="">
      <xdr:nvSpPr>
        <xdr:cNvPr id="813" name="テキスト ボックス 812"/>
        <xdr:cNvSpPr txBox="1"/>
      </xdr:nvSpPr>
      <xdr:spPr>
        <a:xfrm>
          <a:off x="21088428" y="101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65194</xdr:rowOff>
    </xdr:from>
    <xdr:to>
      <xdr:col>107</xdr:col>
      <xdr:colOff>101600</xdr:colOff>
      <xdr:row>58</xdr:row>
      <xdr:rowOff>166794</xdr:rowOff>
    </xdr:to>
    <xdr:sp macro="" textlink="">
      <xdr:nvSpPr>
        <xdr:cNvPr id="814" name="楕円 813"/>
        <xdr:cNvSpPr/>
      </xdr:nvSpPr>
      <xdr:spPr>
        <a:xfrm>
          <a:off x="20383500" y="1000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157921</xdr:rowOff>
    </xdr:from>
    <xdr:ext cx="469744" cy="259045"/>
    <xdr:sp macro="" textlink="">
      <xdr:nvSpPr>
        <xdr:cNvPr id="815" name="テキスト ボックス 814"/>
        <xdr:cNvSpPr txBox="1"/>
      </xdr:nvSpPr>
      <xdr:spPr>
        <a:xfrm>
          <a:off x="20199428" y="1010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61011</xdr:rowOff>
    </xdr:from>
    <xdr:to>
      <xdr:col>102</xdr:col>
      <xdr:colOff>165100</xdr:colOff>
      <xdr:row>58</xdr:row>
      <xdr:rowOff>162611</xdr:rowOff>
    </xdr:to>
    <xdr:sp macro="" textlink="">
      <xdr:nvSpPr>
        <xdr:cNvPr id="816" name="楕円 815"/>
        <xdr:cNvSpPr/>
      </xdr:nvSpPr>
      <xdr:spPr>
        <a:xfrm>
          <a:off x="19494500" y="100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153738</xdr:rowOff>
    </xdr:from>
    <xdr:ext cx="469744" cy="259045"/>
    <xdr:sp macro="" textlink="">
      <xdr:nvSpPr>
        <xdr:cNvPr id="817" name="テキスト ボックス 816"/>
        <xdr:cNvSpPr txBox="1"/>
      </xdr:nvSpPr>
      <xdr:spPr>
        <a:xfrm>
          <a:off x="19310428" y="1009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66680</xdr:rowOff>
    </xdr:from>
    <xdr:to>
      <xdr:col>98</xdr:col>
      <xdr:colOff>38100</xdr:colOff>
      <xdr:row>58</xdr:row>
      <xdr:rowOff>168280</xdr:rowOff>
    </xdr:to>
    <xdr:sp macro="" textlink="">
      <xdr:nvSpPr>
        <xdr:cNvPr id="818" name="楕円 817"/>
        <xdr:cNvSpPr/>
      </xdr:nvSpPr>
      <xdr:spPr>
        <a:xfrm>
          <a:off x="18605500" y="100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159407</xdr:rowOff>
    </xdr:from>
    <xdr:ext cx="378565" cy="259045"/>
    <xdr:sp macro="" textlink="">
      <xdr:nvSpPr>
        <xdr:cNvPr id="819" name="テキスト ボックス 818"/>
        <xdr:cNvSpPr txBox="1"/>
      </xdr:nvSpPr>
      <xdr:spPr>
        <a:xfrm>
          <a:off x="18467017" y="1010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2" name="テキスト ボックス 83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4" name="テキスト ボックス 83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6" name="テキスト ボックス 83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8" name="テキスト ボックス 83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5604</xdr:rowOff>
    </xdr:from>
    <xdr:to>
      <xdr:col>116</xdr:col>
      <xdr:colOff>62864</xdr:colOff>
      <xdr:row>77</xdr:row>
      <xdr:rowOff>2174</xdr:rowOff>
    </xdr:to>
    <xdr:cxnSp macro="">
      <xdr:nvCxnSpPr>
        <xdr:cNvPr id="842" name="直線コネクタ 841"/>
        <xdr:cNvCxnSpPr/>
      </xdr:nvCxnSpPr>
      <xdr:spPr>
        <a:xfrm flipV="1">
          <a:off x="22159595" y="12007104"/>
          <a:ext cx="1269" cy="119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6001</xdr:rowOff>
    </xdr:from>
    <xdr:ext cx="534377" cy="259045"/>
    <xdr:sp macro="" textlink="">
      <xdr:nvSpPr>
        <xdr:cNvPr id="843" name="繰出金最小値テキスト"/>
        <xdr:cNvSpPr txBox="1"/>
      </xdr:nvSpPr>
      <xdr:spPr>
        <a:xfrm>
          <a:off x="22212300"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2174</xdr:rowOff>
    </xdr:from>
    <xdr:to>
      <xdr:col>116</xdr:col>
      <xdr:colOff>152400</xdr:colOff>
      <xdr:row>77</xdr:row>
      <xdr:rowOff>2174</xdr:rowOff>
    </xdr:to>
    <xdr:cxnSp macro="">
      <xdr:nvCxnSpPr>
        <xdr:cNvPr id="844" name="直線コネクタ 843"/>
        <xdr:cNvCxnSpPr/>
      </xdr:nvCxnSpPr>
      <xdr:spPr>
        <a:xfrm>
          <a:off x="22072600" y="132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123731</xdr:rowOff>
    </xdr:from>
    <xdr:ext cx="534377" cy="259045"/>
    <xdr:sp macro="" textlink="">
      <xdr:nvSpPr>
        <xdr:cNvPr id="845" name="繰出金最大値テキスト"/>
        <xdr:cNvSpPr txBox="1"/>
      </xdr:nvSpPr>
      <xdr:spPr>
        <a:xfrm>
          <a:off x="22212300" y="117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5604</xdr:rowOff>
    </xdr:from>
    <xdr:to>
      <xdr:col>116</xdr:col>
      <xdr:colOff>152400</xdr:colOff>
      <xdr:row>70</xdr:row>
      <xdr:rowOff>5604</xdr:rowOff>
    </xdr:to>
    <xdr:cxnSp macro="">
      <xdr:nvCxnSpPr>
        <xdr:cNvPr id="846" name="直線コネクタ 845"/>
        <xdr:cNvCxnSpPr/>
      </xdr:nvCxnSpPr>
      <xdr:spPr>
        <a:xfrm>
          <a:off x="22072600" y="120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153416</xdr:rowOff>
    </xdr:from>
    <xdr:to>
      <xdr:col>116</xdr:col>
      <xdr:colOff>63500</xdr:colOff>
      <xdr:row>71</xdr:row>
      <xdr:rowOff>157005</xdr:rowOff>
    </xdr:to>
    <xdr:cxnSp macro="">
      <xdr:nvCxnSpPr>
        <xdr:cNvPr id="847" name="直線コネクタ 846"/>
        <xdr:cNvCxnSpPr/>
      </xdr:nvCxnSpPr>
      <xdr:spPr>
        <a:xfrm>
          <a:off x="21323300" y="12326366"/>
          <a:ext cx="8382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125300</xdr:rowOff>
    </xdr:from>
    <xdr:ext cx="534377" cy="259045"/>
    <xdr:sp macro="" textlink="">
      <xdr:nvSpPr>
        <xdr:cNvPr id="848" name="繰出金平均値テキスト"/>
        <xdr:cNvSpPr txBox="1"/>
      </xdr:nvSpPr>
      <xdr:spPr>
        <a:xfrm>
          <a:off x="22212300" y="12641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146873</xdr:rowOff>
    </xdr:from>
    <xdr:to>
      <xdr:col>116</xdr:col>
      <xdr:colOff>114300</xdr:colOff>
      <xdr:row>74</xdr:row>
      <xdr:rowOff>77023</xdr:rowOff>
    </xdr:to>
    <xdr:sp macro="" textlink="">
      <xdr:nvSpPr>
        <xdr:cNvPr id="849" name="フローチャート: 判断 848"/>
        <xdr:cNvSpPr/>
      </xdr:nvSpPr>
      <xdr:spPr>
        <a:xfrm>
          <a:off x="221107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126464</xdr:rowOff>
    </xdr:from>
    <xdr:to>
      <xdr:col>111</xdr:col>
      <xdr:colOff>177800</xdr:colOff>
      <xdr:row>71</xdr:row>
      <xdr:rowOff>153416</xdr:rowOff>
    </xdr:to>
    <xdr:cxnSp macro="">
      <xdr:nvCxnSpPr>
        <xdr:cNvPr id="850" name="直線コネクタ 849"/>
        <xdr:cNvCxnSpPr/>
      </xdr:nvCxnSpPr>
      <xdr:spPr>
        <a:xfrm>
          <a:off x="20434300" y="12299414"/>
          <a:ext cx="889000" cy="2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117818</xdr:rowOff>
    </xdr:from>
    <xdr:to>
      <xdr:col>112</xdr:col>
      <xdr:colOff>38100</xdr:colOff>
      <xdr:row>74</xdr:row>
      <xdr:rowOff>47968</xdr:rowOff>
    </xdr:to>
    <xdr:sp macro="" textlink="">
      <xdr:nvSpPr>
        <xdr:cNvPr id="851" name="フローチャート: 判断 850"/>
        <xdr:cNvSpPr/>
      </xdr:nvSpPr>
      <xdr:spPr>
        <a:xfrm>
          <a:off x="21272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39095</xdr:rowOff>
    </xdr:from>
    <xdr:ext cx="534377" cy="259045"/>
    <xdr:sp macro="" textlink="">
      <xdr:nvSpPr>
        <xdr:cNvPr id="852" name="テキスト ボックス 851"/>
        <xdr:cNvSpPr txBox="1"/>
      </xdr:nvSpPr>
      <xdr:spPr>
        <a:xfrm>
          <a:off x="21056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126464</xdr:rowOff>
    </xdr:from>
    <xdr:to>
      <xdr:col>107</xdr:col>
      <xdr:colOff>50800</xdr:colOff>
      <xdr:row>72</xdr:row>
      <xdr:rowOff>37059</xdr:rowOff>
    </xdr:to>
    <xdr:cxnSp macro="">
      <xdr:nvCxnSpPr>
        <xdr:cNvPr id="853" name="直線コネクタ 852"/>
        <xdr:cNvCxnSpPr/>
      </xdr:nvCxnSpPr>
      <xdr:spPr>
        <a:xfrm flipV="1">
          <a:off x="19545300" y="12299414"/>
          <a:ext cx="889000" cy="8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21920</xdr:rowOff>
    </xdr:from>
    <xdr:to>
      <xdr:col>107</xdr:col>
      <xdr:colOff>101600</xdr:colOff>
      <xdr:row>73</xdr:row>
      <xdr:rowOff>123520</xdr:rowOff>
    </xdr:to>
    <xdr:sp macro="" textlink="">
      <xdr:nvSpPr>
        <xdr:cNvPr id="854" name="フローチャート: 判断 853"/>
        <xdr:cNvSpPr/>
      </xdr:nvSpPr>
      <xdr:spPr>
        <a:xfrm>
          <a:off x="20383500" y="1253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114647</xdr:rowOff>
    </xdr:from>
    <xdr:ext cx="534377" cy="259045"/>
    <xdr:sp macro="" textlink="">
      <xdr:nvSpPr>
        <xdr:cNvPr id="855" name="テキスト ボックス 854"/>
        <xdr:cNvSpPr txBox="1"/>
      </xdr:nvSpPr>
      <xdr:spPr>
        <a:xfrm>
          <a:off x="20167111" y="1263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37059</xdr:rowOff>
    </xdr:from>
    <xdr:to>
      <xdr:col>102</xdr:col>
      <xdr:colOff>114300</xdr:colOff>
      <xdr:row>72</xdr:row>
      <xdr:rowOff>128384</xdr:rowOff>
    </xdr:to>
    <xdr:cxnSp macro="">
      <xdr:nvCxnSpPr>
        <xdr:cNvPr id="856" name="直線コネクタ 855"/>
        <xdr:cNvCxnSpPr/>
      </xdr:nvCxnSpPr>
      <xdr:spPr>
        <a:xfrm flipV="1">
          <a:off x="18656300" y="12381459"/>
          <a:ext cx="889000" cy="9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150691</xdr:rowOff>
    </xdr:from>
    <xdr:to>
      <xdr:col>102</xdr:col>
      <xdr:colOff>165100</xdr:colOff>
      <xdr:row>74</xdr:row>
      <xdr:rowOff>80841</xdr:rowOff>
    </xdr:to>
    <xdr:sp macro="" textlink="">
      <xdr:nvSpPr>
        <xdr:cNvPr id="857" name="フローチャート: 判断 856"/>
        <xdr:cNvSpPr/>
      </xdr:nvSpPr>
      <xdr:spPr>
        <a:xfrm>
          <a:off x="19494500" y="1266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71968</xdr:rowOff>
    </xdr:from>
    <xdr:ext cx="534377" cy="259045"/>
    <xdr:sp macro="" textlink="">
      <xdr:nvSpPr>
        <xdr:cNvPr id="858" name="テキスト ボックス 857"/>
        <xdr:cNvSpPr txBox="1"/>
      </xdr:nvSpPr>
      <xdr:spPr>
        <a:xfrm>
          <a:off x="19278111" y="127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9782</xdr:rowOff>
    </xdr:from>
    <xdr:to>
      <xdr:col>98</xdr:col>
      <xdr:colOff>38100</xdr:colOff>
      <xdr:row>74</xdr:row>
      <xdr:rowOff>111382</xdr:rowOff>
    </xdr:to>
    <xdr:sp macro="" textlink="">
      <xdr:nvSpPr>
        <xdr:cNvPr id="859" name="フローチャート: 判断 858"/>
        <xdr:cNvSpPr/>
      </xdr:nvSpPr>
      <xdr:spPr>
        <a:xfrm>
          <a:off x="18605500" y="1269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102509</xdr:rowOff>
    </xdr:from>
    <xdr:ext cx="534377" cy="259045"/>
    <xdr:sp macro="" textlink="">
      <xdr:nvSpPr>
        <xdr:cNvPr id="860" name="テキスト ボックス 859"/>
        <xdr:cNvSpPr txBox="1"/>
      </xdr:nvSpPr>
      <xdr:spPr>
        <a:xfrm>
          <a:off x="18389111" y="1278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106205</xdr:rowOff>
    </xdr:from>
    <xdr:to>
      <xdr:col>116</xdr:col>
      <xdr:colOff>114300</xdr:colOff>
      <xdr:row>72</xdr:row>
      <xdr:rowOff>36355</xdr:rowOff>
    </xdr:to>
    <xdr:sp macro="" textlink="">
      <xdr:nvSpPr>
        <xdr:cNvPr id="866" name="楕円 865"/>
        <xdr:cNvSpPr/>
      </xdr:nvSpPr>
      <xdr:spPr>
        <a:xfrm>
          <a:off x="22110700" y="122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129082</xdr:rowOff>
    </xdr:from>
    <xdr:ext cx="534377" cy="259045"/>
    <xdr:sp macro="" textlink="">
      <xdr:nvSpPr>
        <xdr:cNvPr id="867" name="繰出金該当値テキスト"/>
        <xdr:cNvSpPr txBox="1"/>
      </xdr:nvSpPr>
      <xdr:spPr>
        <a:xfrm>
          <a:off x="22212300" y="121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102616</xdr:rowOff>
    </xdr:from>
    <xdr:to>
      <xdr:col>112</xdr:col>
      <xdr:colOff>38100</xdr:colOff>
      <xdr:row>72</xdr:row>
      <xdr:rowOff>32766</xdr:rowOff>
    </xdr:to>
    <xdr:sp macro="" textlink="">
      <xdr:nvSpPr>
        <xdr:cNvPr id="868" name="楕円 867"/>
        <xdr:cNvSpPr/>
      </xdr:nvSpPr>
      <xdr:spPr>
        <a:xfrm>
          <a:off x="21272500" y="122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49293</xdr:rowOff>
    </xdr:from>
    <xdr:ext cx="534377" cy="259045"/>
    <xdr:sp macro="" textlink="">
      <xdr:nvSpPr>
        <xdr:cNvPr id="869" name="テキスト ボックス 868"/>
        <xdr:cNvSpPr txBox="1"/>
      </xdr:nvSpPr>
      <xdr:spPr>
        <a:xfrm>
          <a:off x="21056111" y="1205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75664</xdr:rowOff>
    </xdr:from>
    <xdr:to>
      <xdr:col>107</xdr:col>
      <xdr:colOff>101600</xdr:colOff>
      <xdr:row>72</xdr:row>
      <xdr:rowOff>5814</xdr:rowOff>
    </xdr:to>
    <xdr:sp macro="" textlink="">
      <xdr:nvSpPr>
        <xdr:cNvPr id="870" name="楕円 869"/>
        <xdr:cNvSpPr/>
      </xdr:nvSpPr>
      <xdr:spPr>
        <a:xfrm>
          <a:off x="20383500" y="122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22341</xdr:rowOff>
    </xdr:from>
    <xdr:ext cx="534377" cy="259045"/>
    <xdr:sp macro="" textlink="">
      <xdr:nvSpPr>
        <xdr:cNvPr id="871" name="テキスト ボックス 870"/>
        <xdr:cNvSpPr txBox="1"/>
      </xdr:nvSpPr>
      <xdr:spPr>
        <a:xfrm>
          <a:off x="20167111" y="1202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157709</xdr:rowOff>
    </xdr:from>
    <xdr:to>
      <xdr:col>102</xdr:col>
      <xdr:colOff>165100</xdr:colOff>
      <xdr:row>72</xdr:row>
      <xdr:rowOff>87859</xdr:rowOff>
    </xdr:to>
    <xdr:sp macro="" textlink="">
      <xdr:nvSpPr>
        <xdr:cNvPr id="872" name="楕円 871"/>
        <xdr:cNvSpPr/>
      </xdr:nvSpPr>
      <xdr:spPr>
        <a:xfrm>
          <a:off x="19494500" y="123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104386</xdr:rowOff>
    </xdr:from>
    <xdr:ext cx="534377" cy="259045"/>
    <xdr:sp macro="" textlink="">
      <xdr:nvSpPr>
        <xdr:cNvPr id="873" name="テキスト ボックス 872"/>
        <xdr:cNvSpPr txBox="1"/>
      </xdr:nvSpPr>
      <xdr:spPr>
        <a:xfrm>
          <a:off x="19278111" y="121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77584</xdr:rowOff>
    </xdr:from>
    <xdr:to>
      <xdr:col>98</xdr:col>
      <xdr:colOff>38100</xdr:colOff>
      <xdr:row>73</xdr:row>
      <xdr:rowOff>7734</xdr:rowOff>
    </xdr:to>
    <xdr:sp macro="" textlink="">
      <xdr:nvSpPr>
        <xdr:cNvPr id="874" name="楕円 873"/>
        <xdr:cNvSpPr/>
      </xdr:nvSpPr>
      <xdr:spPr>
        <a:xfrm>
          <a:off x="18605500" y="124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24261</xdr:rowOff>
    </xdr:from>
    <xdr:ext cx="534377" cy="259045"/>
    <xdr:sp macro="" textlink="">
      <xdr:nvSpPr>
        <xdr:cNvPr id="875" name="テキスト ボックス 874"/>
        <xdr:cNvSpPr txBox="1"/>
      </xdr:nvSpPr>
      <xdr:spPr>
        <a:xfrm>
          <a:off x="18389111" y="1219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6" name="直線コネクタ 88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7" name="テキスト ボックス 88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8" name="直線コネクタ 88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9" name="テキスト ボックス 88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1" name="テキスト ボックス 89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2" name="直線コネクタ 89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3" name="テキスト ボックス 89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4" name="直線コネクタ 89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5" name="テキスト ボックス 89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7" name="テキスト ボックス 896"/>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899" name="直線コネクタ 898"/>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0"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1" name="直線コネクタ 90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2"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3" name="直線コネクタ 902"/>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4" name="直線コネクタ 90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05"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06" name="フローチャート: 判断 905"/>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7" name="直線コネクタ 90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8" name="フローチャート: 判断 90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9" name="テキスト ボックス 90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0" name="直線コネクタ 90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1" name="フローチャート: 判断 91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2" name="テキスト ボックス 91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3" name="直線コネクタ 91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4" name="フローチャート: 判断 91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5" name="テキスト ボックス 91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6" name="フローチャート: 判断 91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7" name="テキスト ボックス 91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3" name="楕円 92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24"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5" name="楕円 92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6" name="テキスト ボックス 92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7" name="楕円 92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8" name="テキスト ボックス 92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9" name="楕円 92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0" name="テキスト ボックス 929"/>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1" name="楕円 93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2" name="テキスト ボックス 93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75,939</a:t>
          </a:r>
          <a:r>
            <a:rPr kumimoji="1" lang="ja-JP" altLang="en-US" sz="1300">
              <a:latin typeface="ＭＳ Ｐゴシック" panose="020B0600070205080204" pitchFamily="50" charset="-128"/>
              <a:ea typeface="ＭＳ Ｐゴシック" panose="020B0600070205080204" pitchFamily="50" charset="-128"/>
            </a:rPr>
            <a:t>円となっており、前年度と比べ</a:t>
          </a:r>
          <a:r>
            <a:rPr kumimoji="1" lang="en-US" altLang="ja-JP" sz="1300">
              <a:latin typeface="ＭＳ Ｐゴシック" panose="020B0600070205080204" pitchFamily="50" charset="-128"/>
              <a:ea typeface="ＭＳ Ｐゴシック" panose="020B0600070205080204" pitchFamily="50" charset="-128"/>
            </a:rPr>
            <a:t>25,550</a:t>
          </a:r>
          <a:r>
            <a:rPr kumimoji="1" lang="ja-JP" altLang="en-US" sz="1300">
              <a:latin typeface="ＭＳ Ｐゴシック" panose="020B0600070205080204" pitchFamily="50" charset="-128"/>
              <a:ea typeface="ＭＳ Ｐゴシック" panose="020B0600070205080204" pitchFamily="50" charset="-128"/>
            </a:rPr>
            <a:t>円増額し、類似団体内平均値と比較して</a:t>
          </a:r>
          <a:r>
            <a:rPr kumimoji="1" lang="en-US" altLang="ja-JP" sz="1300">
              <a:latin typeface="ＭＳ Ｐゴシック" panose="020B0600070205080204" pitchFamily="50" charset="-128"/>
              <a:ea typeface="ＭＳ Ｐゴシック" panose="020B0600070205080204" pitchFamily="50" charset="-128"/>
            </a:rPr>
            <a:t>30,532</a:t>
          </a:r>
          <a:r>
            <a:rPr kumimoji="1" lang="ja-JP" altLang="en-US" sz="1300">
              <a:latin typeface="ＭＳ Ｐゴシック" panose="020B0600070205080204" pitchFamily="50" charset="-128"/>
              <a:ea typeface="ＭＳ Ｐゴシック" panose="020B0600070205080204" pitchFamily="50" charset="-128"/>
            </a:rPr>
            <a:t>円高い状況となっている。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これは社会資本整備総合交付金（橋梁長寿命化修繕事業）、図書館改築事業、杵築中学校改築事業等の増と人口減少が大きな要因となっている。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今後も普通建設事業費は増額する見込みであるが、公共施設の適正管理や長寿命化計画により事業費を抑えていく努力が必要である。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29,871
29,718
280.08
20,913,792
20,308,460
498,109
10,595,558
23,900,215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130366</xdr:rowOff>
    </xdr:from>
    <xdr:to>
      <xdr:col>24</xdr:col>
      <xdr:colOff>63500</xdr:colOff>
      <xdr:row>35</xdr:row>
      <xdr:rowOff>23495</xdr:rowOff>
    </xdr:to>
    <xdr:cxnSp macro="">
      <xdr:nvCxnSpPr>
        <xdr:cNvPr id="61" name="直線コネクタ 60"/>
        <xdr:cNvCxnSpPr/>
      </xdr:nvCxnSpPr>
      <xdr:spPr>
        <a:xfrm flipV="1">
          <a:off x="3797300" y="5959666"/>
          <a:ext cx="8382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117238</xdr:rowOff>
    </xdr:from>
    <xdr:ext cx="469744" cy="259045"/>
    <xdr:sp macro="" textlink="">
      <xdr:nvSpPr>
        <xdr:cNvPr id="62" name="議会費平均値テキスト"/>
        <xdr:cNvSpPr txBox="1"/>
      </xdr:nvSpPr>
      <xdr:spPr>
        <a:xfrm>
          <a:off x="4686300" y="611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118745</xdr:rowOff>
    </xdr:from>
    <xdr:to>
      <xdr:col>19</xdr:col>
      <xdr:colOff>177800</xdr:colOff>
      <xdr:row>35</xdr:row>
      <xdr:rowOff>23495</xdr:rowOff>
    </xdr:to>
    <xdr:cxnSp macro="">
      <xdr:nvCxnSpPr>
        <xdr:cNvPr id="64" name="直線コネクタ 63"/>
        <xdr:cNvCxnSpPr/>
      </xdr:nvCxnSpPr>
      <xdr:spPr>
        <a:xfrm>
          <a:off x="2908300" y="594804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60850</xdr:rowOff>
    </xdr:from>
    <xdr:ext cx="469744" cy="259045"/>
    <xdr:sp macro="" textlink="">
      <xdr:nvSpPr>
        <xdr:cNvPr id="66" name="テキスト ボックス 65"/>
        <xdr:cNvSpPr txBox="1"/>
      </xdr:nvSpPr>
      <xdr:spPr>
        <a:xfrm>
          <a:off x="3562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118745</xdr:rowOff>
    </xdr:from>
    <xdr:to>
      <xdr:col>15</xdr:col>
      <xdr:colOff>50800</xdr:colOff>
      <xdr:row>34</xdr:row>
      <xdr:rowOff>120078</xdr:rowOff>
    </xdr:to>
    <xdr:cxnSp macro="">
      <xdr:nvCxnSpPr>
        <xdr:cNvPr id="67" name="直線コネクタ 66"/>
        <xdr:cNvCxnSpPr/>
      </xdr:nvCxnSpPr>
      <xdr:spPr>
        <a:xfrm flipV="1">
          <a:off x="2019300" y="5948045"/>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69" name="テキスト ボックス 68"/>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120078</xdr:rowOff>
    </xdr:from>
    <xdr:to>
      <xdr:col>10</xdr:col>
      <xdr:colOff>114300</xdr:colOff>
      <xdr:row>34</xdr:row>
      <xdr:rowOff>164655</xdr:rowOff>
    </xdr:to>
    <xdr:cxnSp macro="">
      <xdr:nvCxnSpPr>
        <xdr:cNvPr id="70" name="直線コネクタ 69"/>
        <xdr:cNvCxnSpPr/>
      </xdr:nvCxnSpPr>
      <xdr:spPr>
        <a:xfrm flipV="1">
          <a:off x="1130300" y="5949378"/>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39514</xdr:rowOff>
    </xdr:from>
    <xdr:ext cx="469744" cy="259045"/>
    <xdr:sp macro="" textlink="">
      <xdr:nvSpPr>
        <xdr:cNvPr id="72" name="テキスト ボックス 71"/>
        <xdr:cNvSpPr txBox="1"/>
      </xdr:nvSpPr>
      <xdr:spPr>
        <a:xfrm>
          <a:off x="1784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74" name="テキスト ボックス 73"/>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79566</xdr:rowOff>
    </xdr:from>
    <xdr:to>
      <xdr:col>24</xdr:col>
      <xdr:colOff>114300</xdr:colOff>
      <xdr:row>35</xdr:row>
      <xdr:rowOff>9716</xdr:rowOff>
    </xdr:to>
    <xdr:sp macro="" textlink="">
      <xdr:nvSpPr>
        <xdr:cNvPr id="80" name="楕円 79"/>
        <xdr:cNvSpPr/>
      </xdr:nvSpPr>
      <xdr:spPr>
        <a:xfrm>
          <a:off x="4584700" y="59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102443</xdr:rowOff>
    </xdr:from>
    <xdr:ext cx="469744" cy="259045"/>
    <xdr:sp macro="" textlink="">
      <xdr:nvSpPr>
        <xdr:cNvPr id="81" name="議会費該当値テキスト"/>
        <xdr:cNvSpPr txBox="1"/>
      </xdr:nvSpPr>
      <xdr:spPr>
        <a:xfrm>
          <a:off x="4686300" y="576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144145</xdr:rowOff>
    </xdr:from>
    <xdr:to>
      <xdr:col>20</xdr:col>
      <xdr:colOff>38100</xdr:colOff>
      <xdr:row>35</xdr:row>
      <xdr:rowOff>74295</xdr:rowOff>
    </xdr:to>
    <xdr:sp macro="" textlink="">
      <xdr:nvSpPr>
        <xdr:cNvPr id="82" name="楕円 81"/>
        <xdr:cNvSpPr/>
      </xdr:nvSpPr>
      <xdr:spPr>
        <a:xfrm>
          <a:off x="374650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90822</xdr:rowOff>
    </xdr:from>
    <xdr:ext cx="469744" cy="259045"/>
    <xdr:sp macro="" textlink="">
      <xdr:nvSpPr>
        <xdr:cNvPr id="83" name="テキスト ボックス 82"/>
        <xdr:cNvSpPr txBox="1"/>
      </xdr:nvSpPr>
      <xdr:spPr>
        <a:xfrm>
          <a:off x="3562428" y="574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67945</xdr:rowOff>
    </xdr:from>
    <xdr:to>
      <xdr:col>15</xdr:col>
      <xdr:colOff>101600</xdr:colOff>
      <xdr:row>34</xdr:row>
      <xdr:rowOff>169545</xdr:rowOff>
    </xdr:to>
    <xdr:sp macro="" textlink="">
      <xdr:nvSpPr>
        <xdr:cNvPr id="84" name="楕円 83"/>
        <xdr:cNvSpPr/>
      </xdr:nvSpPr>
      <xdr:spPr>
        <a:xfrm>
          <a:off x="2857500" y="58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14622</xdr:rowOff>
    </xdr:from>
    <xdr:ext cx="469744" cy="259045"/>
    <xdr:sp macro="" textlink="">
      <xdr:nvSpPr>
        <xdr:cNvPr id="85" name="テキスト ボックス 84"/>
        <xdr:cNvSpPr txBox="1"/>
      </xdr:nvSpPr>
      <xdr:spPr>
        <a:xfrm>
          <a:off x="2673428" y="567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69278</xdr:rowOff>
    </xdr:from>
    <xdr:to>
      <xdr:col>10</xdr:col>
      <xdr:colOff>165100</xdr:colOff>
      <xdr:row>34</xdr:row>
      <xdr:rowOff>170878</xdr:rowOff>
    </xdr:to>
    <xdr:sp macro="" textlink="">
      <xdr:nvSpPr>
        <xdr:cNvPr id="86" name="楕円 85"/>
        <xdr:cNvSpPr/>
      </xdr:nvSpPr>
      <xdr:spPr>
        <a:xfrm>
          <a:off x="1968500" y="589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15955</xdr:rowOff>
    </xdr:from>
    <xdr:ext cx="469744" cy="259045"/>
    <xdr:sp macro="" textlink="">
      <xdr:nvSpPr>
        <xdr:cNvPr id="87" name="テキスト ボックス 86"/>
        <xdr:cNvSpPr txBox="1"/>
      </xdr:nvSpPr>
      <xdr:spPr>
        <a:xfrm>
          <a:off x="1784428" y="567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113855</xdr:rowOff>
    </xdr:from>
    <xdr:to>
      <xdr:col>6</xdr:col>
      <xdr:colOff>38100</xdr:colOff>
      <xdr:row>35</xdr:row>
      <xdr:rowOff>44005</xdr:rowOff>
    </xdr:to>
    <xdr:sp macro="" textlink="">
      <xdr:nvSpPr>
        <xdr:cNvPr id="88" name="楕円 87"/>
        <xdr:cNvSpPr/>
      </xdr:nvSpPr>
      <xdr:spPr>
        <a:xfrm>
          <a:off x="1079500" y="594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60532</xdr:rowOff>
    </xdr:from>
    <xdr:ext cx="469744" cy="259045"/>
    <xdr:sp macro="" textlink="">
      <xdr:nvSpPr>
        <xdr:cNvPr id="89" name="テキスト ボックス 88"/>
        <xdr:cNvSpPr txBox="1"/>
      </xdr:nvSpPr>
      <xdr:spPr>
        <a:xfrm>
          <a:off x="895428" y="571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117870</xdr:rowOff>
    </xdr:from>
    <xdr:to>
      <xdr:col>24</xdr:col>
      <xdr:colOff>63500</xdr:colOff>
      <xdr:row>58</xdr:row>
      <xdr:rowOff>128670</xdr:rowOff>
    </xdr:to>
    <xdr:cxnSp macro="">
      <xdr:nvCxnSpPr>
        <xdr:cNvPr id="118" name="直線コネクタ 117"/>
        <xdr:cNvCxnSpPr/>
      </xdr:nvCxnSpPr>
      <xdr:spPr>
        <a:xfrm>
          <a:off x="3797300" y="10061970"/>
          <a:ext cx="838200" cy="1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76516</xdr:rowOff>
    </xdr:from>
    <xdr:ext cx="534377" cy="259045"/>
    <xdr:sp macro="" textlink="">
      <xdr:nvSpPr>
        <xdr:cNvPr id="119" name="総務費平均値テキスト"/>
        <xdr:cNvSpPr txBox="1"/>
      </xdr:nvSpPr>
      <xdr:spPr>
        <a:xfrm>
          <a:off x="4686300" y="1002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117870</xdr:rowOff>
    </xdr:from>
    <xdr:to>
      <xdr:col>19</xdr:col>
      <xdr:colOff>177800</xdr:colOff>
      <xdr:row>58</xdr:row>
      <xdr:rowOff>149083</xdr:rowOff>
    </xdr:to>
    <xdr:cxnSp macro="">
      <xdr:nvCxnSpPr>
        <xdr:cNvPr id="121" name="直線コネクタ 120"/>
        <xdr:cNvCxnSpPr/>
      </xdr:nvCxnSpPr>
      <xdr:spPr>
        <a:xfrm flipV="1">
          <a:off x="2908300" y="10061970"/>
          <a:ext cx="889000" cy="3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19771</xdr:rowOff>
    </xdr:from>
    <xdr:ext cx="534377" cy="259045"/>
    <xdr:sp macro="" textlink="">
      <xdr:nvSpPr>
        <xdr:cNvPr id="123" name="テキスト ボックス 122"/>
        <xdr:cNvSpPr txBox="1"/>
      </xdr:nvSpPr>
      <xdr:spPr>
        <a:xfrm>
          <a:off x="3530111" y="1013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149083</xdr:rowOff>
    </xdr:from>
    <xdr:to>
      <xdr:col>15</xdr:col>
      <xdr:colOff>50800</xdr:colOff>
      <xdr:row>58</xdr:row>
      <xdr:rowOff>152947</xdr:rowOff>
    </xdr:to>
    <xdr:cxnSp macro="">
      <xdr:nvCxnSpPr>
        <xdr:cNvPr id="124" name="直線コネクタ 123"/>
        <xdr:cNvCxnSpPr/>
      </xdr:nvCxnSpPr>
      <xdr:spPr>
        <a:xfrm flipV="1">
          <a:off x="2019300" y="10093183"/>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98924</xdr:rowOff>
    </xdr:from>
    <xdr:to>
      <xdr:col>15</xdr:col>
      <xdr:colOff>101600</xdr:colOff>
      <xdr:row>59</xdr:row>
      <xdr:rowOff>29074</xdr:rowOff>
    </xdr:to>
    <xdr:sp macro="" textlink="">
      <xdr:nvSpPr>
        <xdr:cNvPr id="125" name="フローチャート: 判断 124"/>
        <xdr:cNvSpPr/>
      </xdr:nvSpPr>
      <xdr:spPr>
        <a:xfrm>
          <a:off x="2857500" y="100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20201</xdr:rowOff>
    </xdr:from>
    <xdr:ext cx="534377" cy="259045"/>
    <xdr:sp macro="" textlink="">
      <xdr:nvSpPr>
        <xdr:cNvPr id="126" name="テキスト ボックス 125"/>
        <xdr:cNvSpPr txBox="1"/>
      </xdr:nvSpPr>
      <xdr:spPr>
        <a:xfrm>
          <a:off x="2641111" y="1013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147403</xdr:rowOff>
    </xdr:from>
    <xdr:to>
      <xdr:col>10</xdr:col>
      <xdr:colOff>114300</xdr:colOff>
      <xdr:row>58</xdr:row>
      <xdr:rowOff>152947</xdr:rowOff>
    </xdr:to>
    <xdr:cxnSp macro="">
      <xdr:nvCxnSpPr>
        <xdr:cNvPr id="127" name="直線コネクタ 126"/>
        <xdr:cNvCxnSpPr/>
      </xdr:nvCxnSpPr>
      <xdr:spPr>
        <a:xfrm>
          <a:off x="1130300" y="10091503"/>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108572</xdr:rowOff>
    </xdr:from>
    <xdr:to>
      <xdr:col>10</xdr:col>
      <xdr:colOff>165100</xdr:colOff>
      <xdr:row>59</xdr:row>
      <xdr:rowOff>38722</xdr:rowOff>
    </xdr:to>
    <xdr:sp macro="" textlink="">
      <xdr:nvSpPr>
        <xdr:cNvPr id="128" name="フローチャート: 判断 127"/>
        <xdr:cNvSpPr/>
      </xdr:nvSpPr>
      <xdr:spPr>
        <a:xfrm>
          <a:off x="1968500" y="1005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29849</xdr:rowOff>
    </xdr:from>
    <xdr:ext cx="534377" cy="259045"/>
    <xdr:sp macro="" textlink="">
      <xdr:nvSpPr>
        <xdr:cNvPr id="129" name="テキスト ボックス 128"/>
        <xdr:cNvSpPr txBox="1"/>
      </xdr:nvSpPr>
      <xdr:spPr>
        <a:xfrm>
          <a:off x="1752111" y="1014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106126</xdr:rowOff>
    </xdr:from>
    <xdr:to>
      <xdr:col>6</xdr:col>
      <xdr:colOff>38100</xdr:colOff>
      <xdr:row>59</xdr:row>
      <xdr:rowOff>36276</xdr:rowOff>
    </xdr:to>
    <xdr:sp macro="" textlink="">
      <xdr:nvSpPr>
        <xdr:cNvPr id="130" name="フローチャート: 判断 129"/>
        <xdr:cNvSpPr/>
      </xdr:nvSpPr>
      <xdr:spPr>
        <a:xfrm>
          <a:off x="1079500" y="1005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27403</xdr:rowOff>
    </xdr:from>
    <xdr:ext cx="534377" cy="259045"/>
    <xdr:sp macro="" textlink="">
      <xdr:nvSpPr>
        <xdr:cNvPr id="131" name="テキスト ボックス 130"/>
        <xdr:cNvSpPr txBox="1"/>
      </xdr:nvSpPr>
      <xdr:spPr>
        <a:xfrm>
          <a:off x="863111" y="1014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77870</xdr:rowOff>
    </xdr:from>
    <xdr:to>
      <xdr:col>24</xdr:col>
      <xdr:colOff>114300</xdr:colOff>
      <xdr:row>59</xdr:row>
      <xdr:rowOff>8020</xdr:rowOff>
    </xdr:to>
    <xdr:sp macro="" textlink="">
      <xdr:nvSpPr>
        <xdr:cNvPr id="137" name="楕円 136"/>
        <xdr:cNvSpPr/>
      </xdr:nvSpPr>
      <xdr:spPr>
        <a:xfrm>
          <a:off x="4584700" y="100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37247</xdr:rowOff>
    </xdr:from>
    <xdr:ext cx="599010" cy="259045"/>
    <xdr:sp macro="" textlink="">
      <xdr:nvSpPr>
        <xdr:cNvPr id="138" name="総務費該当値テキスト"/>
        <xdr:cNvSpPr txBox="1"/>
      </xdr:nvSpPr>
      <xdr:spPr>
        <a:xfrm>
          <a:off x="4686300" y="980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67070</xdr:rowOff>
    </xdr:from>
    <xdr:to>
      <xdr:col>20</xdr:col>
      <xdr:colOff>38100</xdr:colOff>
      <xdr:row>58</xdr:row>
      <xdr:rowOff>168670</xdr:rowOff>
    </xdr:to>
    <xdr:sp macro="" textlink="">
      <xdr:nvSpPr>
        <xdr:cNvPr id="139" name="楕円 138"/>
        <xdr:cNvSpPr/>
      </xdr:nvSpPr>
      <xdr:spPr>
        <a:xfrm>
          <a:off x="3746500" y="100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13747</xdr:rowOff>
    </xdr:from>
    <xdr:ext cx="599010" cy="259045"/>
    <xdr:sp macro="" textlink="">
      <xdr:nvSpPr>
        <xdr:cNvPr id="140" name="テキスト ボックス 139"/>
        <xdr:cNvSpPr txBox="1"/>
      </xdr:nvSpPr>
      <xdr:spPr>
        <a:xfrm>
          <a:off x="3497795" y="978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98283</xdr:rowOff>
    </xdr:from>
    <xdr:to>
      <xdr:col>15</xdr:col>
      <xdr:colOff>101600</xdr:colOff>
      <xdr:row>59</xdr:row>
      <xdr:rowOff>28433</xdr:rowOff>
    </xdr:to>
    <xdr:sp macro="" textlink="">
      <xdr:nvSpPr>
        <xdr:cNvPr id="141" name="楕円 140"/>
        <xdr:cNvSpPr/>
      </xdr:nvSpPr>
      <xdr:spPr>
        <a:xfrm>
          <a:off x="2857500" y="1004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44960</xdr:rowOff>
    </xdr:from>
    <xdr:ext cx="534377" cy="259045"/>
    <xdr:sp macro="" textlink="">
      <xdr:nvSpPr>
        <xdr:cNvPr id="142" name="テキスト ボックス 141"/>
        <xdr:cNvSpPr txBox="1"/>
      </xdr:nvSpPr>
      <xdr:spPr>
        <a:xfrm>
          <a:off x="2641111" y="981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102147</xdr:rowOff>
    </xdr:from>
    <xdr:to>
      <xdr:col>10</xdr:col>
      <xdr:colOff>165100</xdr:colOff>
      <xdr:row>59</xdr:row>
      <xdr:rowOff>32297</xdr:rowOff>
    </xdr:to>
    <xdr:sp macro="" textlink="">
      <xdr:nvSpPr>
        <xdr:cNvPr id="143" name="楕円 142"/>
        <xdr:cNvSpPr/>
      </xdr:nvSpPr>
      <xdr:spPr>
        <a:xfrm>
          <a:off x="1968500" y="1004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48824</xdr:rowOff>
    </xdr:from>
    <xdr:ext cx="534377" cy="259045"/>
    <xdr:sp macro="" textlink="">
      <xdr:nvSpPr>
        <xdr:cNvPr id="144" name="テキスト ボックス 143"/>
        <xdr:cNvSpPr txBox="1"/>
      </xdr:nvSpPr>
      <xdr:spPr>
        <a:xfrm>
          <a:off x="1752111" y="982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96603</xdr:rowOff>
    </xdr:from>
    <xdr:to>
      <xdr:col>6</xdr:col>
      <xdr:colOff>38100</xdr:colOff>
      <xdr:row>59</xdr:row>
      <xdr:rowOff>26753</xdr:rowOff>
    </xdr:to>
    <xdr:sp macro="" textlink="">
      <xdr:nvSpPr>
        <xdr:cNvPr id="145" name="楕円 144"/>
        <xdr:cNvSpPr/>
      </xdr:nvSpPr>
      <xdr:spPr>
        <a:xfrm>
          <a:off x="1079500" y="100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43280</xdr:rowOff>
    </xdr:from>
    <xdr:ext cx="534377" cy="259045"/>
    <xdr:sp macro="" textlink="">
      <xdr:nvSpPr>
        <xdr:cNvPr id="146" name="テキスト ボックス 145"/>
        <xdr:cNvSpPr txBox="1"/>
      </xdr:nvSpPr>
      <xdr:spPr>
        <a:xfrm>
          <a:off x="863111" y="98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55766</xdr:rowOff>
    </xdr:from>
    <xdr:to>
      <xdr:col>24</xdr:col>
      <xdr:colOff>62865</xdr:colOff>
      <xdr:row>79</xdr:row>
      <xdr:rowOff>79108</xdr:rowOff>
    </xdr:to>
    <xdr:cxnSp macro="">
      <xdr:nvCxnSpPr>
        <xdr:cNvPr id="171" name="直線コネクタ 170"/>
        <xdr:cNvCxnSpPr/>
      </xdr:nvCxnSpPr>
      <xdr:spPr>
        <a:xfrm flipV="1">
          <a:off x="4633595" y="12228716"/>
          <a:ext cx="1270" cy="1394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82935</xdr:rowOff>
    </xdr:from>
    <xdr:ext cx="599010" cy="259045"/>
    <xdr:sp macro="" textlink="">
      <xdr:nvSpPr>
        <xdr:cNvPr id="172" name="民生費最小値テキスト"/>
        <xdr:cNvSpPr txBox="1"/>
      </xdr:nvSpPr>
      <xdr:spPr>
        <a:xfrm>
          <a:off x="4686300" y="136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79108</xdr:rowOff>
    </xdr:from>
    <xdr:to>
      <xdr:col>24</xdr:col>
      <xdr:colOff>152400</xdr:colOff>
      <xdr:row>79</xdr:row>
      <xdr:rowOff>79108</xdr:rowOff>
    </xdr:to>
    <xdr:cxnSp macro="">
      <xdr:nvCxnSpPr>
        <xdr:cNvPr id="173" name="直線コネクタ 172"/>
        <xdr:cNvCxnSpPr/>
      </xdr:nvCxnSpPr>
      <xdr:spPr>
        <a:xfrm>
          <a:off x="4546600" y="1362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2443</xdr:rowOff>
    </xdr:from>
    <xdr:ext cx="599010" cy="259045"/>
    <xdr:sp macro="" textlink="">
      <xdr:nvSpPr>
        <xdr:cNvPr id="174" name="民生費最大値テキスト"/>
        <xdr:cNvSpPr txBox="1"/>
      </xdr:nvSpPr>
      <xdr:spPr>
        <a:xfrm>
          <a:off x="4686300" y="120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55766</xdr:rowOff>
    </xdr:from>
    <xdr:to>
      <xdr:col>24</xdr:col>
      <xdr:colOff>152400</xdr:colOff>
      <xdr:row>71</xdr:row>
      <xdr:rowOff>55766</xdr:rowOff>
    </xdr:to>
    <xdr:cxnSp macro="">
      <xdr:nvCxnSpPr>
        <xdr:cNvPr id="175" name="直線コネクタ 174"/>
        <xdr:cNvCxnSpPr/>
      </xdr:nvCxnSpPr>
      <xdr:spPr>
        <a:xfrm>
          <a:off x="4546600" y="1222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119393</xdr:rowOff>
    </xdr:from>
    <xdr:to>
      <xdr:col>24</xdr:col>
      <xdr:colOff>63500</xdr:colOff>
      <xdr:row>75</xdr:row>
      <xdr:rowOff>27966</xdr:rowOff>
    </xdr:to>
    <xdr:cxnSp macro="">
      <xdr:nvCxnSpPr>
        <xdr:cNvPr id="176" name="直線コネクタ 175"/>
        <xdr:cNvCxnSpPr/>
      </xdr:nvCxnSpPr>
      <xdr:spPr>
        <a:xfrm>
          <a:off x="3797300" y="12806693"/>
          <a:ext cx="838200" cy="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142663</xdr:rowOff>
    </xdr:from>
    <xdr:ext cx="599010" cy="259045"/>
    <xdr:sp macro="" textlink="">
      <xdr:nvSpPr>
        <xdr:cNvPr id="177" name="民生費平均値テキスト"/>
        <xdr:cNvSpPr txBox="1"/>
      </xdr:nvSpPr>
      <xdr:spPr>
        <a:xfrm>
          <a:off x="4686300" y="13001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164236</xdr:rowOff>
    </xdr:from>
    <xdr:to>
      <xdr:col>24</xdr:col>
      <xdr:colOff>114300</xdr:colOff>
      <xdr:row>76</xdr:row>
      <xdr:rowOff>94386</xdr:rowOff>
    </xdr:to>
    <xdr:sp macro="" textlink="">
      <xdr:nvSpPr>
        <xdr:cNvPr id="178" name="フローチャート: 判断 177"/>
        <xdr:cNvSpPr/>
      </xdr:nvSpPr>
      <xdr:spPr>
        <a:xfrm>
          <a:off x="45847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119393</xdr:rowOff>
    </xdr:from>
    <xdr:to>
      <xdr:col>19</xdr:col>
      <xdr:colOff>177800</xdr:colOff>
      <xdr:row>74</xdr:row>
      <xdr:rowOff>166739</xdr:rowOff>
    </xdr:to>
    <xdr:cxnSp macro="">
      <xdr:nvCxnSpPr>
        <xdr:cNvPr id="179" name="直線コネクタ 178"/>
        <xdr:cNvCxnSpPr/>
      </xdr:nvCxnSpPr>
      <xdr:spPr>
        <a:xfrm flipV="1">
          <a:off x="2908300" y="12806693"/>
          <a:ext cx="889000" cy="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166066</xdr:rowOff>
    </xdr:from>
    <xdr:to>
      <xdr:col>20</xdr:col>
      <xdr:colOff>38100</xdr:colOff>
      <xdr:row>76</xdr:row>
      <xdr:rowOff>96216</xdr:rowOff>
    </xdr:to>
    <xdr:sp macro="" textlink="">
      <xdr:nvSpPr>
        <xdr:cNvPr id="180" name="フローチャート: 判断 179"/>
        <xdr:cNvSpPr/>
      </xdr:nvSpPr>
      <xdr:spPr>
        <a:xfrm>
          <a:off x="3746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87343</xdr:rowOff>
    </xdr:from>
    <xdr:ext cx="599010" cy="259045"/>
    <xdr:sp macro="" textlink="">
      <xdr:nvSpPr>
        <xdr:cNvPr id="181" name="テキスト ボックス 180"/>
        <xdr:cNvSpPr txBox="1"/>
      </xdr:nvSpPr>
      <xdr:spPr>
        <a:xfrm>
          <a:off x="3497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166739</xdr:rowOff>
    </xdr:from>
    <xdr:to>
      <xdr:col>15</xdr:col>
      <xdr:colOff>50800</xdr:colOff>
      <xdr:row>75</xdr:row>
      <xdr:rowOff>21171</xdr:rowOff>
    </xdr:to>
    <xdr:cxnSp macro="">
      <xdr:nvCxnSpPr>
        <xdr:cNvPr id="182" name="直線コネクタ 181"/>
        <xdr:cNvCxnSpPr/>
      </xdr:nvCxnSpPr>
      <xdr:spPr>
        <a:xfrm flipV="1">
          <a:off x="2019300" y="12854039"/>
          <a:ext cx="8890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35483</xdr:rowOff>
    </xdr:from>
    <xdr:to>
      <xdr:col>15</xdr:col>
      <xdr:colOff>101600</xdr:colOff>
      <xdr:row>76</xdr:row>
      <xdr:rowOff>137083</xdr:rowOff>
    </xdr:to>
    <xdr:sp macro="" textlink="">
      <xdr:nvSpPr>
        <xdr:cNvPr id="183" name="フローチャート: 判断 182"/>
        <xdr:cNvSpPr/>
      </xdr:nvSpPr>
      <xdr:spPr>
        <a:xfrm>
          <a:off x="2857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128210</xdr:rowOff>
    </xdr:from>
    <xdr:ext cx="599010" cy="259045"/>
    <xdr:sp macro="" textlink="">
      <xdr:nvSpPr>
        <xdr:cNvPr id="184" name="テキスト ボックス 183"/>
        <xdr:cNvSpPr txBox="1"/>
      </xdr:nvSpPr>
      <xdr:spPr>
        <a:xfrm>
          <a:off x="2608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21171</xdr:rowOff>
    </xdr:from>
    <xdr:to>
      <xdr:col>10</xdr:col>
      <xdr:colOff>114300</xdr:colOff>
      <xdr:row>76</xdr:row>
      <xdr:rowOff>10706</xdr:rowOff>
    </xdr:to>
    <xdr:cxnSp macro="">
      <xdr:nvCxnSpPr>
        <xdr:cNvPr id="185" name="直線コネクタ 184"/>
        <xdr:cNvCxnSpPr/>
      </xdr:nvCxnSpPr>
      <xdr:spPr>
        <a:xfrm flipV="1">
          <a:off x="1130300" y="12879921"/>
          <a:ext cx="889000" cy="1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114503</xdr:rowOff>
    </xdr:from>
    <xdr:to>
      <xdr:col>10</xdr:col>
      <xdr:colOff>165100</xdr:colOff>
      <xdr:row>77</xdr:row>
      <xdr:rowOff>44653</xdr:rowOff>
    </xdr:to>
    <xdr:sp macro="" textlink="">
      <xdr:nvSpPr>
        <xdr:cNvPr id="186" name="フローチャート: 判断 185"/>
        <xdr:cNvSpPr/>
      </xdr:nvSpPr>
      <xdr:spPr>
        <a:xfrm>
          <a:off x="1968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35780</xdr:rowOff>
    </xdr:from>
    <xdr:ext cx="599010" cy="259045"/>
    <xdr:sp macro="" textlink="">
      <xdr:nvSpPr>
        <xdr:cNvPr id="187" name="テキスト ボックス 186"/>
        <xdr:cNvSpPr txBox="1"/>
      </xdr:nvSpPr>
      <xdr:spPr>
        <a:xfrm>
          <a:off x="1719795"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41415</xdr:rowOff>
    </xdr:from>
    <xdr:to>
      <xdr:col>6</xdr:col>
      <xdr:colOff>38100</xdr:colOff>
      <xdr:row>77</xdr:row>
      <xdr:rowOff>143015</xdr:rowOff>
    </xdr:to>
    <xdr:sp macro="" textlink="">
      <xdr:nvSpPr>
        <xdr:cNvPr id="188" name="フローチャート: 判断 187"/>
        <xdr:cNvSpPr/>
      </xdr:nvSpPr>
      <xdr:spPr>
        <a:xfrm>
          <a:off x="1079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134142</xdr:rowOff>
    </xdr:from>
    <xdr:ext cx="599010" cy="259045"/>
    <xdr:sp macro="" textlink="">
      <xdr:nvSpPr>
        <xdr:cNvPr id="189" name="テキスト ボックス 188"/>
        <xdr:cNvSpPr txBox="1"/>
      </xdr:nvSpPr>
      <xdr:spPr>
        <a:xfrm>
          <a:off x="830795" y="1333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148616</xdr:rowOff>
    </xdr:from>
    <xdr:to>
      <xdr:col>24</xdr:col>
      <xdr:colOff>114300</xdr:colOff>
      <xdr:row>75</xdr:row>
      <xdr:rowOff>78766</xdr:rowOff>
    </xdr:to>
    <xdr:sp macro="" textlink="">
      <xdr:nvSpPr>
        <xdr:cNvPr id="195" name="楕円 194"/>
        <xdr:cNvSpPr/>
      </xdr:nvSpPr>
      <xdr:spPr>
        <a:xfrm>
          <a:off x="4584700" y="128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xdr:rowOff>
    </xdr:from>
    <xdr:ext cx="599010" cy="259045"/>
    <xdr:sp macro="" textlink="">
      <xdr:nvSpPr>
        <xdr:cNvPr id="196" name="民生費該当値テキスト"/>
        <xdr:cNvSpPr txBox="1"/>
      </xdr:nvSpPr>
      <xdr:spPr>
        <a:xfrm>
          <a:off x="4686300" y="1268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68593</xdr:rowOff>
    </xdr:from>
    <xdr:to>
      <xdr:col>20</xdr:col>
      <xdr:colOff>38100</xdr:colOff>
      <xdr:row>74</xdr:row>
      <xdr:rowOff>170193</xdr:rowOff>
    </xdr:to>
    <xdr:sp macro="" textlink="">
      <xdr:nvSpPr>
        <xdr:cNvPr id="197" name="楕円 196"/>
        <xdr:cNvSpPr/>
      </xdr:nvSpPr>
      <xdr:spPr>
        <a:xfrm>
          <a:off x="3746500" y="127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15270</xdr:rowOff>
    </xdr:from>
    <xdr:ext cx="599010" cy="259045"/>
    <xdr:sp macro="" textlink="">
      <xdr:nvSpPr>
        <xdr:cNvPr id="198" name="テキスト ボックス 197"/>
        <xdr:cNvSpPr txBox="1"/>
      </xdr:nvSpPr>
      <xdr:spPr>
        <a:xfrm>
          <a:off x="3497795" y="1253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115939</xdr:rowOff>
    </xdr:from>
    <xdr:to>
      <xdr:col>15</xdr:col>
      <xdr:colOff>101600</xdr:colOff>
      <xdr:row>75</xdr:row>
      <xdr:rowOff>46089</xdr:rowOff>
    </xdr:to>
    <xdr:sp macro="" textlink="">
      <xdr:nvSpPr>
        <xdr:cNvPr id="199" name="楕円 198"/>
        <xdr:cNvSpPr/>
      </xdr:nvSpPr>
      <xdr:spPr>
        <a:xfrm>
          <a:off x="2857500" y="128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62616</xdr:rowOff>
    </xdr:from>
    <xdr:ext cx="599010" cy="259045"/>
    <xdr:sp macro="" textlink="">
      <xdr:nvSpPr>
        <xdr:cNvPr id="200" name="テキスト ボックス 199"/>
        <xdr:cNvSpPr txBox="1"/>
      </xdr:nvSpPr>
      <xdr:spPr>
        <a:xfrm>
          <a:off x="2608795" y="1257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141821</xdr:rowOff>
    </xdr:from>
    <xdr:to>
      <xdr:col>10</xdr:col>
      <xdr:colOff>165100</xdr:colOff>
      <xdr:row>75</xdr:row>
      <xdr:rowOff>71971</xdr:rowOff>
    </xdr:to>
    <xdr:sp macro="" textlink="">
      <xdr:nvSpPr>
        <xdr:cNvPr id="201" name="楕円 200"/>
        <xdr:cNvSpPr/>
      </xdr:nvSpPr>
      <xdr:spPr>
        <a:xfrm>
          <a:off x="1968500" y="128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88498</xdr:rowOff>
    </xdr:from>
    <xdr:ext cx="599010" cy="259045"/>
    <xdr:sp macro="" textlink="">
      <xdr:nvSpPr>
        <xdr:cNvPr id="202" name="テキスト ボックス 201"/>
        <xdr:cNvSpPr txBox="1"/>
      </xdr:nvSpPr>
      <xdr:spPr>
        <a:xfrm>
          <a:off x="1719795" y="1260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131356</xdr:rowOff>
    </xdr:from>
    <xdr:to>
      <xdr:col>6</xdr:col>
      <xdr:colOff>38100</xdr:colOff>
      <xdr:row>76</xdr:row>
      <xdr:rowOff>61506</xdr:rowOff>
    </xdr:to>
    <xdr:sp macro="" textlink="">
      <xdr:nvSpPr>
        <xdr:cNvPr id="203" name="楕円 202"/>
        <xdr:cNvSpPr/>
      </xdr:nvSpPr>
      <xdr:spPr>
        <a:xfrm>
          <a:off x="1079500" y="1299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78033</xdr:rowOff>
    </xdr:from>
    <xdr:ext cx="599010" cy="259045"/>
    <xdr:sp macro="" textlink="">
      <xdr:nvSpPr>
        <xdr:cNvPr id="204" name="テキスト ボックス 203"/>
        <xdr:cNvSpPr txBox="1"/>
      </xdr:nvSpPr>
      <xdr:spPr>
        <a:xfrm>
          <a:off x="830795" y="1276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81293</xdr:rowOff>
    </xdr:from>
    <xdr:to>
      <xdr:col>24</xdr:col>
      <xdr:colOff>62865</xdr:colOff>
      <xdr:row>98</xdr:row>
      <xdr:rowOff>148596</xdr:rowOff>
    </xdr:to>
    <xdr:cxnSp macro="">
      <xdr:nvCxnSpPr>
        <xdr:cNvPr id="229" name="直線コネクタ 228"/>
        <xdr:cNvCxnSpPr/>
      </xdr:nvCxnSpPr>
      <xdr:spPr>
        <a:xfrm flipV="1">
          <a:off x="4633595" y="15683243"/>
          <a:ext cx="1270" cy="126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152423</xdr:rowOff>
    </xdr:from>
    <xdr:ext cx="534377" cy="259045"/>
    <xdr:sp macro="" textlink="">
      <xdr:nvSpPr>
        <xdr:cNvPr id="230" name="衛生費最小値テキスト"/>
        <xdr:cNvSpPr txBox="1"/>
      </xdr:nvSpPr>
      <xdr:spPr>
        <a:xfrm>
          <a:off x="4686300" y="169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148596</xdr:rowOff>
    </xdr:from>
    <xdr:to>
      <xdr:col>24</xdr:col>
      <xdr:colOff>152400</xdr:colOff>
      <xdr:row>98</xdr:row>
      <xdr:rowOff>148596</xdr:rowOff>
    </xdr:to>
    <xdr:cxnSp macro="">
      <xdr:nvCxnSpPr>
        <xdr:cNvPr id="231" name="直線コネクタ 230"/>
        <xdr:cNvCxnSpPr/>
      </xdr:nvCxnSpPr>
      <xdr:spPr>
        <a:xfrm>
          <a:off x="4546600" y="1695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27970</xdr:rowOff>
    </xdr:from>
    <xdr:ext cx="534377" cy="259045"/>
    <xdr:sp macro="" textlink="">
      <xdr:nvSpPr>
        <xdr:cNvPr id="232" name="衛生費最大値テキスト"/>
        <xdr:cNvSpPr txBox="1"/>
      </xdr:nvSpPr>
      <xdr:spPr>
        <a:xfrm>
          <a:off x="4686300" y="154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81293</xdr:rowOff>
    </xdr:from>
    <xdr:to>
      <xdr:col>24</xdr:col>
      <xdr:colOff>152400</xdr:colOff>
      <xdr:row>91</xdr:row>
      <xdr:rowOff>81293</xdr:rowOff>
    </xdr:to>
    <xdr:cxnSp macro="">
      <xdr:nvCxnSpPr>
        <xdr:cNvPr id="233" name="直線コネクタ 232"/>
        <xdr:cNvCxnSpPr/>
      </xdr:nvCxnSpPr>
      <xdr:spPr>
        <a:xfrm>
          <a:off x="4546600" y="1568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70225</xdr:rowOff>
    </xdr:from>
    <xdr:to>
      <xdr:col>24</xdr:col>
      <xdr:colOff>63500</xdr:colOff>
      <xdr:row>96</xdr:row>
      <xdr:rowOff>108114</xdr:rowOff>
    </xdr:to>
    <xdr:cxnSp macro="">
      <xdr:nvCxnSpPr>
        <xdr:cNvPr id="234" name="直線コネクタ 233"/>
        <xdr:cNvCxnSpPr/>
      </xdr:nvCxnSpPr>
      <xdr:spPr>
        <a:xfrm flipV="1">
          <a:off x="3797300" y="16529425"/>
          <a:ext cx="838200" cy="3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21265</xdr:rowOff>
    </xdr:from>
    <xdr:ext cx="534377" cy="259045"/>
    <xdr:sp macro="" textlink="">
      <xdr:nvSpPr>
        <xdr:cNvPr id="235" name="衛生費平均値テキスト"/>
        <xdr:cNvSpPr txBox="1"/>
      </xdr:nvSpPr>
      <xdr:spPr>
        <a:xfrm>
          <a:off x="4686300" y="16480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36" name="フローチャート: 判断 235"/>
        <xdr:cNvSpPr/>
      </xdr:nvSpPr>
      <xdr:spPr>
        <a:xfrm>
          <a:off x="45847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108114</xdr:rowOff>
    </xdr:from>
    <xdr:to>
      <xdr:col>19</xdr:col>
      <xdr:colOff>177800</xdr:colOff>
      <xdr:row>97</xdr:row>
      <xdr:rowOff>35858</xdr:rowOff>
    </xdr:to>
    <xdr:cxnSp macro="">
      <xdr:nvCxnSpPr>
        <xdr:cNvPr id="237" name="直線コネクタ 236"/>
        <xdr:cNvCxnSpPr/>
      </xdr:nvCxnSpPr>
      <xdr:spPr>
        <a:xfrm flipV="1">
          <a:off x="2908300" y="16567314"/>
          <a:ext cx="889000" cy="9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156584</xdr:rowOff>
    </xdr:from>
    <xdr:to>
      <xdr:col>20</xdr:col>
      <xdr:colOff>38100</xdr:colOff>
      <xdr:row>96</xdr:row>
      <xdr:rowOff>86734</xdr:rowOff>
    </xdr:to>
    <xdr:sp macro="" textlink="">
      <xdr:nvSpPr>
        <xdr:cNvPr id="238" name="フローチャート: 判断 237"/>
        <xdr:cNvSpPr/>
      </xdr:nvSpPr>
      <xdr:spPr>
        <a:xfrm>
          <a:off x="3746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103261</xdr:rowOff>
    </xdr:from>
    <xdr:ext cx="534377" cy="259045"/>
    <xdr:sp macro="" textlink="">
      <xdr:nvSpPr>
        <xdr:cNvPr id="239" name="テキスト ボックス 238"/>
        <xdr:cNvSpPr txBox="1"/>
      </xdr:nvSpPr>
      <xdr:spPr>
        <a:xfrm>
          <a:off x="3530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35858</xdr:rowOff>
    </xdr:from>
    <xdr:to>
      <xdr:col>15</xdr:col>
      <xdr:colOff>50800</xdr:colOff>
      <xdr:row>97</xdr:row>
      <xdr:rowOff>59843</xdr:rowOff>
    </xdr:to>
    <xdr:cxnSp macro="">
      <xdr:nvCxnSpPr>
        <xdr:cNvPr id="240" name="直線コネクタ 239"/>
        <xdr:cNvCxnSpPr/>
      </xdr:nvCxnSpPr>
      <xdr:spPr>
        <a:xfrm flipV="1">
          <a:off x="2019300" y="16666508"/>
          <a:ext cx="889000" cy="2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127419</xdr:rowOff>
    </xdr:from>
    <xdr:to>
      <xdr:col>15</xdr:col>
      <xdr:colOff>101600</xdr:colOff>
      <xdr:row>96</xdr:row>
      <xdr:rowOff>57569</xdr:rowOff>
    </xdr:to>
    <xdr:sp macro="" textlink="">
      <xdr:nvSpPr>
        <xdr:cNvPr id="241" name="フローチャート: 判断 240"/>
        <xdr:cNvSpPr/>
      </xdr:nvSpPr>
      <xdr:spPr>
        <a:xfrm>
          <a:off x="2857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74096</xdr:rowOff>
    </xdr:from>
    <xdr:ext cx="534377" cy="259045"/>
    <xdr:sp macro="" textlink="">
      <xdr:nvSpPr>
        <xdr:cNvPr id="242" name="テキスト ボックス 241"/>
        <xdr:cNvSpPr txBox="1"/>
      </xdr:nvSpPr>
      <xdr:spPr>
        <a:xfrm>
          <a:off x="2641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153873</xdr:rowOff>
    </xdr:from>
    <xdr:to>
      <xdr:col>10</xdr:col>
      <xdr:colOff>114300</xdr:colOff>
      <xdr:row>97</xdr:row>
      <xdr:rowOff>59843</xdr:rowOff>
    </xdr:to>
    <xdr:cxnSp macro="">
      <xdr:nvCxnSpPr>
        <xdr:cNvPr id="243" name="直線コネクタ 242"/>
        <xdr:cNvCxnSpPr/>
      </xdr:nvCxnSpPr>
      <xdr:spPr>
        <a:xfrm>
          <a:off x="1130300" y="16613073"/>
          <a:ext cx="889000" cy="7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160623</xdr:rowOff>
    </xdr:from>
    <xdr:to>
      <xdr:col>10</xdr:col>
      <xdr:colOff>165100</xdr:colOff>
      <xdr:row>96</xdr:row>
      <xdr:rowOff>90773</xdr:rowOff>
    </xdr:to>
    <xdr:sp macro="" textlink="">
      <xdr:nvSpPr>
        <xdr:cNvPr id="244" name="フローチャート: 判断 243"/>
        <xdr:cNvSpPr/>
      </xdr:nvSpPr>
      <xdr:spPr>
        <a:xfrm>
          <a:off x="1968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107300</xdr:rowOff>
    </xdr:from>
    <xdr:ext cx="534377" cy="259045"/>
    <xdr:sp macro="" textlink="">
      <xdr:nvSpPr>
        <xdr:cNvPr id="245" name="テキスト ボックス 244"/>
        <xdr:cNvSpPr txBox="1"/>
      </xdr:nvSpPr>
      <xdr:spPr>
        <a:xfrm>
          <a:off x="1752111" y="162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7519</xdr:rowOff>
    </xdr:from>
    <xdr:to>
      <xdr:col>6</xdr:col>
      <xdr:colOff>38100</xdr:colOff>
      <xdr:row>96</xdr:row>
      <xdr:rowOff>109119</xdr:rowOff>
    </xdr:to>
    <xdr:sp macro="" textlink="">
      <xdr:nvSpPr>
        <xdr:cNvPr id="246" name="フローチャート: 判断 245"/>
        <xdr:cNvSpPr/>
      </xdr:nvSpPr>
      <xdr:spPr>
        <a:xfrm>
          <a:off x="1079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125646</xdr:rowOff>
    </xdr:from>
    <xdr:ext cx="534377" cy="259045"/>
    <xdr:sp macro="" textlink="">
      <xdr:nvSpPr>
        <xdr:cNvPr id="247" name="テキスト ボックス 246"/>
        <xdr:cNvSpPr txBox="1"/>
      </xdr:nvSpPr>
      <xdr:spPr>
        <a:xfrm>
          <a:off x="863111" y="162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19425</xdr:rowOff>
    </xdr:from>
    <xdr:to>
      <xdr:col>24</xdr:col>
      <xdr:colOff>114300</xdr:colOff>
      <xdr:row>96</xdr:row>
      <xdr:rowOff>121025</xdr:rowOff>
    </xdr:to>
    <xdr:sp macro="" textlink="">
      <xdr:nvSpPr>
        <xdr:cNvPr id="253" name="楕円 252"/>
        <xdr:cNvSpPr/>
      </xdr:nvSpPr>
      <xdr:spPr>
        <a:xfrm>
          <a:off x="4584700" y="164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42302</xdr:rowOff>
    </xdr:from>
    <xdr:ext cx="534377" cy="259045"/>
    <xdr:sp macro="" textlink="">
      <xdr:nvSpPr>
        <xdr:cNvPr id="254" name="衛生費該当値テキスト"/>
        <xdr:cNvSpPr txBox="1"/>
      </xdr:nvSpPr>
      <xdr:spPr>
        <a:xfrm>
          <a:off x="4686300" y="1633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57314</xdr:rowOff>
    </xdr:from>
    <xdr:to>
      <xdr:col>20</xdr:col>
      <xdr:colOff>38100</xdr:colOff>
      <xdr:row>96</xdr:row>
      <xdr:rowOff>158914</xdr:rowOff>
    </xdr:to>
    <xdr:sp macro="" textlink="">
      <xdr:nvSpPr>
        <xdr:cNvPr id="255" name="楕円 254"/>
        <xdr:cNvSpPr/>
      </xdr:nvSpPr>
      <xdr:spPr>
        <a:xfrm>
          <a:off x="3746500" y="1651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150041</xdr:rowOff>
    </xdr:from>
    <xdr:ext cx="534377" cy="259045"/>
    <xdr:sp macro="" textlink="">
      <xdr:nvSpPr>
        <xdr:cNvPr id="256" name="テキスト ボックス 255"/>
        <xdr:cNvSpPr txBox="1"/>
      </xdr:nvSpPr>
      <xdr:spPr>
        <a:xfrm>
          <a:off x="3530111" y="1660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156508</xdr:rowOff>
    </xdr:from>
    <xdr:to>
      <xdr:col>15</xdr:col>
      <xdr:colOff>101600</xdr:colOff>
      <xdr:row>97</xdr:row>
      <xdr:rowOff>86658</xdr:rowOff>
    </xdr:to>
    <xdr:sp macro="" textlink="">
      <xdr:nvSpPr>
        <xdr:cNvPr id="257" name="楕円 256"/>
        <xdr:cNvSpPr/>
      </xdr:nvSpPr>
      <xdr:spPr>
        <a:xfrm>
          <a:off x="2857500" y="1661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77785</xdr:rowOff>
    </xdr:from>
    <xdr:ext cx="534377" cy="259045"/>
    <xdr:sp macro="" textlink="">
      <xdr:nvSpPr>
        <xdr:cNvPr id="258" name="テキスト ボックス 257"/>
        <xdr:cNvSpPr txBox="1"/>
      </xdr:nvSpPr>
      <xdr:spPr>
        <a:xfrm>
          <a:off x="2641111" y="167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9043</xdr:rowOff>
    </xdr:from>
    <xdr:to>
      <xdr:col>10</xdr:col>
      <xdr:colOff>165100</xdr:colOff>
      <xdr:row>97</xdr:row>
      <xdr:rowOff>110643</xdr:rowOff>
    </xdr:to>
    <xdr:sp macro="" textlink="">
      <xdr:nvSpPr>
        <xdr:cNvPr id="259" name="楕円 258"/>
        <xdr:cNvSpPr/>
      </xdr:nvSpPr>
      <xdr:spPr>
        <a:xfrm>
          <a:off x="1968500" y="166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101770</xdr:rowOff>
    </xdr:from>
    <xdr:ext cx="534377" cy="259045"/>
    <xdr:sp macro="" textlink="">
      <xdr:nvSpPr>
        <xdr:cNvPr id="260" name="テキスト ボックス 259"/>
        <xdr:cNvSpPr txBox="1"/>
      </xdr:nvSpPr>
      <xdr:spPr>
        <a:xfrm>
          <a:off x="1752111" y="1673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103073</xdr:rowOff>
    </xdr:from>
    <xdr:to>
      <xdr:col>6</xdr:col>
      <xdr:colOff>38100</xdr:colOff>
      <xdr:row>97</xdr:row>
      <xdr:rowOff>33223</xdr:rowOff>
    </xdr:to>
    <xdr:sp macro="" textlink="">
      <xdr:nvSpPr>
        <xdr:cNvPr id="261" name="楕円 260"/>
        <xdr:cNvSpPr/>
      </xdr:nvSpPr>
      <xdr:spPr>
        <a:xfrm>
          <a:off x="1079500" y="165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24350</xdr:rowOff>
    </xdr:from>
    <xdr:ext cx="534377" cy="259045"/>
    <xdr:sp macro="" textlink="">
      <xdr:nvSpPr>
        <xdr:cNvPr id="262" name="テキスト ボックス 261"/>
        <xdr:cNvSpPr txBox="1"/>
      </xdr:nvSpPr>
      <xdr:spPr>
        <a:xfrm>
          <a:off x="863111" y="166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445</xdr:rowOff>
    </xdr:from>
    <xdr:to>
      <xdr:col>54</xdr:col>
      <xdr:colOff>189865</xdr:colOff>
      <xdr:row>39</xdr:row>
      <xdr:rowOff>44450</xdr:rowOff>
    </xdr:to>
    <xdr:cxnSp macro="">
      <xdr:nvCxnSpPr>
        <xdr:cNvPr id="286" name="直線コネクタ 285"/>
        <xdr:cNvCxnSpPr/>
      </xdr:nvCxnSpPr>
      <xdr:spPr>
        <a:xfrm flipV="1">
          <a:off x="10475595" y="5143945"/>
          <a:ext cx="1270" cy="1587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118572</xdr:rowOff>
    </xdr:from>
    <xdr:ext cx="469744" cy="259045"/>
    <xdr:sp macro="" textlink="">
      <xdr:nvSpPr>
        <xdr:cNvPr id="289" name="労働費最大値テキスト"/>
        <xdr:cNvSpPr txBox="1"/>
      </xdr:nvSpPr>
      <xdr:spPr>
        <a:xfrm>
          <a:off x="10528300" y="4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445</xdr:rowOff>
    </xdr:from>
    <xdr:to>
      <xdr:col>55</xdr:col>
      <xdr:colOff>88900</xdr:colOff>
      <xdr:row>30</xdr:row>
      <xdr:rowOff>445</xdr:rowOff>
    </xdr:to>
    <xdr:cxnSp macro="">
      <xdr:nvCxnSpPr>
        <xdr:cNvPr id="290" name="直線コネクタ 289"/>
        <xdr:cNvCxnSpPr/>
      </xdr:nvCxnSpPr>
      <xdr:spPr>
        <a:xfrm>
          <a:off x="10388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127698</xdr:rowOff>
    </xdr:from>
    <xdr:to>
      <xdr:col>55</xdr:col>
      <xdr:colOff>0</xdr:colOff>
      <xdr:row>38</xdr:row>
      <xdr:rowOff>113411</xdr:rowOff>
    </xdr:to>
    <xdr:cxnSp macro="">
      <xdr:nvCxnSpPr>
        <xdr:cNvPr id="291" name="直線コネクタ 290"/>
        <xdr:cNvCxnSpPr/>
      </xdr:nvCxnSpPr>
      <xdr:spPr>
        <a:xfrm flipV="1">
          <a:off x="9639300" y="6471348"/>
          <a:ext cx="8382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130192</xdr:rowOff>
    </xdr:from>
    <xdr:ext cx="378565" cy="259045"/>
    <xdr:sp macro="" textlink="">
      <xdr:nvSpPr>
        <xdr:cNvPr id="292" name="労働費平均値テキスト"/>
        <xdr:cNvSpPr txBox="1"/>
      </xdr:nvSpPr>
      <xdr:spPr>
        <a:xfrm>
          <a:off x="10528300" y="64738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293" name="フローチャート: 判断 292"/>
        <xdr:cNvSpPr/>
      </xdr:nvSpPr>
      <xdr:spPr>
        <a:xfrm>
          <a:off x="104267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44641</xdr:rowOff>
    </xdr:from>
    <xdr:to>
      <xdr:col>50</xdr:col>
      <xdr:colOff>114300</xdr:colOff>
      <xdr:row>38</xdr:row>
      <xdr:rowOff>113411</xdr:rowOff>
    </xdr:to>
    <xdr:cxnSp macro="">
      <xdr:nvCxnSpPr>
        <xdr:cNvPr id="294" name="直線コネクタ 293"/>
        <xdr:cNvCxnSpPr/>
      </xdr:nvCxnSpPr>
      <xdr:spPr>
        <a:xfrm>
          <a:off x="8750300" y="6559741"/>
          <a:ext cx="8890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2984</xdr:rowOff>
    </xdr:from>
    <xdr:to>
      <xdr:col>50</xdr:col>
      <xdr:colOff>165100</xdr:colOff>
      <xdr:row>38</xdr:row>
      <xdr:rowOff>104584</xdr:rowOff>
    </xdr:to>
    <xdr:sp macro="" textlink="">
      <xdr:nvSpPr>
        <xdr:cNvPr id="295" name="フローチャート: 判断 294"/>
        <xdr:cNvSpPr/>
      </xdr:nvSpPr>
      <xdr:spPr>
        <a:xfrm>
          <a:off x="9588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121111</xdr:rowOff>
    </xdr:from>
    <xdr:ext cx="378565" cy="259045"/>
    <xdr:sp macro="" textlink="">
      <xdr:nvSpPr>
        <xdr:cNvPr id="296" name="テキスト ボックス 295"/>
        <xdr:cNvSpPr txBox="1"/>
      </xdr:nvSpPr>
      <xdr:spPr>
        <a:xfrm>
          <a:off x="9450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44641</xdr:rowOff>
    </xdr:from>
    <xdr:to>
      <xdr:col>45</xdr:col>
      <xdr:colOff>177800</xdr:colOff>
      <xdr:row>38</xdr:row>
      <xdr:rowOff>78169</xdr:rowOff>
    </xdr:to>
    <xdr:cxnSp macro="">
      <xdr:nvCxnSpPr>
        <xdr:cNvPr id="297" name="直線コネクタ 296"/>
        <xdr:cNvCxnSpPr/>
      </xdr:nvCxnSpPr>
      <xdr:spPr>
        <a:xfrm flipV="1">
          <a:off x="7861300" y="6559741"/>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99187</xdr:rowOff>
    </xdr:from>
    <xdr:to>
      <xdr:col>46</xdr:col>
      <xdr:colOff>38100</xdr:colOff>
      <xdr:row>38</xdr:row>
      <xdr:rowOff>29337</xdr:rowOff>
    </xdr:to>
    <xdr:sp macro="" textlink="">
      <xdr:nvSpPr>
        <xdr:cNvPr id="298" name="フローチャート: 判断 297"/>
        <xdr:cNvSpPr/>
      </xdr:nvSpPr>
      <xdr:spPr>
        <a:xfrm>
          <a:off x="8699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45864</xdr:rowOff>
    </xdr:from>
    <xdr:ext cx="469744" cy="259045"/>
    <xdr:sp macro="" textlink="">
      <xdr:nvSpPr>
        <xdr:cNvPr id="299" name="テキスト ボックス 298"/>
        <xdr:cNvSpPr txBox="1"/>
      </xdr:nvSpPr>
      <xdr:spPr>
        <a:xfrm>
          <a:off x="8515428"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37211</xdr:rowOff>
    </xdr:from>
    <xdr:to>
      <xdr:col>41</xdr:col>
      <xdr:colOff>50800</xdr:colOff>
      <xdr:row>38</xdr:row>
      <xdr:rowOff>78169</xdr:rowOff>
    </xdr:to>
    <xdr:cxnSp macro="">
      <xdr:nvCxnSpPr>
        <xdr:cNvPr id="300" name="直線コネクタ 299"/>
        <xdr:cNvCxnSpPr/>
      </xdr:nvCxnSpPr>
      <xdr:spPr>
        <a:xfrm>
          <a:off x="6972300" y="6552311"/>
          <a:ext cx="8890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18986</xdr:rowOff>
    </xdr:from>
    <xdr:to>
      <xdr:col>41</xdr:col>
      <xdr:colOff>101600</xdr:colOff>
      <xdr:row>37</xdr:row>
      <xdr:rowOff>120586</xdr:rowOff>
    </xdr:to>
    <xdr:sp macro="" textlink="">
      <xdr:nvSpPr>
        <xdr:cNvPr id="301" name="フローチャート: 判断 300"/>
        <xdr:cNvSpPr/>
      </xdr:nvSpPr>
      <xdr:spPr>
        <a:xfrm>
          <a:off x="7810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137113</xdr:rowOff>
    </xdr:from>
    <xdr:ext cx="469744" cy="259045"/>
    <xdr:sp macro="" textlink="">
      <xdr:nvSpPr>
        <xdr:cNvPr id="302" name="テキスト ボックス 301"/>
        <xdr:cNvSpPr txBox="1"/>
      </xdr:nvSpPr>
      <xdr:spPr>
        <a:xfrm>
          <a:off x="7626428"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64897</xdr:rowOff>
    </xdr:from>
    <xdr:to>
      <xdr:col>36</xdr:col>
      <xdr:colOff>165100</xdr:colOff>
      <xdr:row>36</xdr:row>
      <xdr:rowOff>166497</xdr:rowOff>
    </xdr:to>
    <xdr:sp macro="" textlink="">
      <xdr:nvSpPr>
        <xdr:cNvPr id="303" name="フローチャート: 判断 302"/>
        <xdr:cNvSpPr/>
      </xdr:nvSpPr>
      <xdr:spPr>
        <a:xfrm>
          <a:off x="6921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11574</xdr:rowOff>
    </xdr:from>
    <xdr:ext cx="469744" cy="259045"/>
    <xdr:sp macro="" textlink="">
      <xdr:nvSpPr>
        <xdr:cNvPr id="304" name="テキスト ボックス 303"/>
        <xdr:cNvSpPr txBox="1"/>
      </xdr:nvSpPr>
      <xdr:spPr>
        <a:xfrm>
          <a:off x="6737428"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76898</xdr:rowOff>
    </xdr:from>
    <xdr:to>
      <xdr:col>55</xdr:col>
      <xdr:colOff>50800</xdr:colOff>
      <xdr:row>38</xdr:row>
      <xdr:rowOff>7048</xdr:rowOff>
    </xdr:to>
    <xdr:sp macro="" textlink="">
      <xdr:nvSpPr>
        <xdr:cNvPr id="310" name="楕円 309"/>
        <xdr:cNvSpPr/>
      </xdr:nvSpPr>
      <xdr:spPr>
        <a:xfrm>
          <a:off x="10426700" y="64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99775</xdr:rowOff>
    </xdr:from>
    <xdr:ext cx="469744" cy="259045"/>
    <xdr:sp macro="" textlink="">
      <xdr:nvSpPr>
        <xdr:cNvPr id="311" name="労働費該当値テキスト"/>
        <xdr:cNvSpPr txBox="1"/>
      </xdr:nvSpPr>
      <xdr:spPr>
        <a:xfrm>
          <a:off x="10528300" y="627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62611</xdr:rowOff>
    </xdr:from>
    <xdr:to>
      <xdr:col>50</xdr:col>
      <xdr:colOff>165100</xdr:colOff>
      <xdr:row>38</xdr:row>
      <xdr:rowOff>164211</xdr:rowOff>
    </xdr:to>
    <xdr:sp macro="" textlink="">
      <xdr:nvSpPr>
        <xdr:cNvPr id="312" name="楕円 311"/>
        <xdr:cNvSpPr/>
      </xdr:nvSpPr>
      <xdr:spPr>
        <a:xfrm>
          <a:off x="9588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155338</xdr:rowOff>
    </xdr:from>
    <xdr:ext cx="378565" cy="259045"/>
    <xdr:sp macro="" textlink="">
      <xdr:nvSpPr>
        <xdr:cNvPr id="313" name="テキスト ボックス 312"/>
        <xdr:cNvSpPr txBox="1"/>
      </xdr:nvSpPr>
      <xdr:spPr>
        <a:xfrm>
          <a:off x="9450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165291</xdr:rowOff>
    </xdr:from>
    <xdr:to>
      <xdr:col>46</xdr:col>
      <xdr:colOff>38100</xdr:colOff>
      <xdr:row>38</xdr:row>
      <xdr:rowOff>95441</xdr:rowOff>
    </xdr:to>
    <xdr:sp macro="" textlink="">
      <xdr:nvSpPr>
        <xdr:cNvPr id="314" name="楕円 313"/>
        <xdr:cNvSpPr/>
      </xdr:nvSpPr>
      <xdr:spPr>
        <a:xfrm>
          <a:off x="8699500" y="650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86568</xdr:rowOff>
    </xdr:from>
    <xdr:ext cx="378565" cy="259045"/>
    <xdr:sp macro="" textlink="">
      <xdr:nvSpPr>
        <xdr:cNvPr id="315" name="テキスト ボックス 314"/>
        <xdr:cNvSpPr txBox="1"/>
      </xdr:nvSpPr>
      <xdr:spPr>
        <a:xfrm>
          <a:off x="8561017" y="6601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27369</xdr:rowOff>
    </xdr:from>
    <xdr:to>
      <xdr:col>41</xdr:col>
      <xdr:colOff>101600</xdr:colOff>
      <xdr:row>38</xdr:row>
      <xdr:rowOff>128969</xdr:rowOff>
    </xdr:to>
    <xdr:sp macro="" textlink="">
      <xdr:nvSpPr>
        <xdr:cNvPr id="316" name="楕円 315"/>
        <xdr:cNvSpPr/>
      </xdr:nvSpPr>
      <xdr:spPr>
        <a:xfrm>
          <a:off x="7810500" y="654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120096</xdr:rowOff>
    </xdr:from>
    <xdr:ext cx="378565" cy="259045"/>
    <xdr:sp macro="" textlink="">
      <xdr:nvSpPr>
        <xdr:cNvPr id="317" name="テキスト ボックス 316"/>
        <xdr:cNvSpPr txBox="1"/>
      </xdr:nvSpPr>
      <xdr:spPr>
        <a:xfrm>
          <a:off x="7672017" y="6635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157861</xdr:rowOff>
    </xdr:from>
    <xdr:to>
      <xdr:col>36</xdr:col>
      <xdr:colOff>165100</xdr:colOff>
      <xdr:row>38</xdr:row>
      <xdr:rowOff>88011</xdr:rowOff>
    </xdr:to>
    <xdr:sp macro="" textlink="">
      <xdr:nvSpPr>
        <xdr:cNvPr id="318" name="楕円 317"/>
        <xdr:cNvSpPr/>
      </xdr:nvSpPr>
      <xdr:spPr>
        <a:xfrm>
          <a:off x="6921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79138</xdr:rowOff>
    </xdr:from>
    <xdr:ext cx="378565" cy="259045"/>
    <xdr:sp macro="" textlink="">
      <xdr:nvSpPr>
        <xdr:cNvPr id="319" name="テキスト ボックス 318"/>
        <xdr:cNvSpPr txBox="1"/>
      </xdr:nvSpPr>
      <xdr:spPr>
        <a:xfrm>
          <a:off x="6783017"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5" name="直線コネクタ 344"/>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6"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7" name="直線コネクタ 346"/>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48"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49" name="直線コネクタ 348"/>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37036</xdr:rowOff>
    </xdr:from>
    <xdr:to>
      <xdr:col>55</xdr:col>
      <xdr:colOff>0</xdr:colOff>
      <xdr:row>56</xdr:row>
      <xdr:rowOff>138818</xdr:rowOff>
    </xdr:to>
    <xdr:cxnSp macro="">
      <xdr:nvCxnSpPr>
        <xdr:cNvPr id="350" name="直線コネクタ 349"/>
        <xdr:cNvCxnSpPr/>
      </xdr:nvCxnSpPr>
      <xdr:spPr>
        <a:xfrm flipV="1">
          <a:off x="9639300" y="9638236"/>
          <a:ext cx="838200" cy="10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146651</xdr:rowOff>
    </xdr:from>
    <xdr:ext cx="534377" cy="259045"/>
    <xdr:sp macro="" textlink="">
      <xdr:nvSpPr>
        <xdr:cNvPr id="351" name="農林水産業費平均値テキスト"/>
        <xdr:cNvSpPr txBox="1"/>
      </xdr:nvSpPr>
      <xdr:spPr>
        <a:xfrm>
          <a:off x="10528300" y="9747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2" name="フローチャート: 判断 351"/>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138818</xdr:rowOff>
    </xdr:from>
    <xdr:to>
      <xdr:col>50</xdr:col>
      <xdr:colOff>114300</xdr:colOff>
      <xdr:row>57</xdr:row>
      <xdr:rowOff>6404</xdr:rowOff>
    </xdr:to>
    <xdr:cxnSp macro="">
      <xdr:nvCxnSpPr>
        <xdr:cNvPr id="353" name="直線コネクタ 352"/>
        <xdr:cNvCxnSpPr/>
      </xdr:nvCxnSpPr>
      <xdr:spPr>
        <a:xfrm flipV="1">
          <a:off x="8750300" y="9740018"/>
          <a:ext cx="889000" cy="3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4" name="フローチャート: 判断 353"/>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130529</xdr:rowOff>
    </xdr:from>
    <xdr:ext cx="534377" cy="259045"/>
    <xdr:sp macro="" textlink="">
      <xdr:nvSpPr>
        <xdr:cNvPr id="355" name="テキスト ボックス 354"/>
        <xdr:cNvSpPr txBox="1"/>
      </xdr:nvSpPr>
      <xdr:spPr>
        <a:xfrm>
          <a:off x="9372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6404</xdr:rowOff>
    </xdr:from>
    <xdr:to>
      <xdr:col>45</xdr:col>
      <xdr:colOff>177800</xdr:colOff>
      <xdr:row>57</xdr:row>
      <xdr:rowOff>77042</xdr:rowOff>
    </xdr:to>
    <xdr:cxnSp macro="">
      <xdr:nvCxnSpPr>
        <xdr:cNvPr id="356" name="直線コネクタ 355"/>
        <xdr:cNvCxnSpPr/>
      </xdr:nvCxnSpPr>
      <xdr:spPr>
        <a:xfrm flipV="1">
          <a:off x="7861300" y="9779054"/>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7" name="フローチャート: 判断 356"/>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120950</xdr:rowOff>
    </xdr:from>
    <xdr:ext cx="534377" cy="259045"/>
    <xdr:sp macro="" textlink="">
      <xdr:nvSpPr>
        <xdr:cNvPr id="358" name="テキスト ボックス 357"/>
        <xdr:cNvSpPr txBox="1"/>
      </xdr:nvSpPr>
      <xdr:spPr>
        <a:xfrm>
          <a:off x="8483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56315</xdr:rowOff>
    </xdr:from>
    <xdr:to>
      <xdr:col>41</xdr:col>
      <xdr:colOff>50800</xdr:colOff>
      <xdr:row>57</xdr:row>
      <xdr:rowOff>77042</xdr:rowOff>
    </xdr:to>
    <xdr:cxnSp macro="">
      <xdr:nvCxnSpPr>
        <xdr:cNvPr id="359" name="直線コネクタ 358"/>
        <xdr:cNvCxnSpPr/>
      </xdr:nvCxnSpPr>
      <xdr:spPr>
        <a:xfrm>
          <a:off x="6972300" y="9828965"/>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60" name="フローチャート: 判断 359"/>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4288</xdr:rowOff>
    </xdr:from>
    <xdr:ext cx="534377" cy="259045"/>
    <xdr:sp macro="" textlink="">
      <xdr:nvSpPr>
        <xdr:cNvPr id="361" name="テキスト ボックス 360"/>
        <xdr:cNvSpPr txBox="1"/>
      </xdr:nvSpPr>
      <xdr:spPr>
        <a:xfrm>
          <a:off x="7594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2" name="フローチャート: 判断 361"/>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6541</xdr:rowOff>
    </xdr:from>
    <xdr:ext cx="534377" cy="259045"/>
    <xdr:sp macro="" textlink="">
      <xdr:nvSpPr>
        <xdr:cNvPr id="363" name="テキスト ボックス 362"/>
        <xdr:cNvSpPr txBox="1"/>
      </xdr:nvSpPr>
      <xdr:spPr>
        <a:xfrm>
          <a:off x="6705111" y="99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157686</xdr:rowOff>
    </xdr:from>
    <xdr:to>
      <xdr:col>55</xdr:col>
      <xdr:colOff>50800</xdr:colOff>
      <xdr:row>56</xdr:row>
      <xdr:rowOff>87836</xdr:rowOff>
    </xdr:to>
    <xdr:sp macro="" textlink="">
      <xdr:nvSpPr>
        <xdr:cNvPr id="369" name="楕円 368"/>
        <xdr:cNvSpPr/>
      </xdr:nvSpPr>
      <xdr:spPr>
        <a:xfrm>
          <a:off x="10426700" y="95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9113</xdr:rowOff>
    </xdr:from>
    <xdr:ext cx="534377" cy="259045"/>
    <xdr:sp macro="" textlink="">
      <xdr:nvSpPr>
        <xdr:cNvPr id="370" name="農林水産業費該当値テキスト"/>
        <xdr:cNvSpPr txBox="1"/>
      </xdr:nvSpPr>
      <xdr:spPr>
        <a:xfrm>
          <a:off x="10528300" y="943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88018</xdr:rowOff>
    </xdr:from>
    <xdr:to>
      <xdr:col>50</xdr:col>
      <xdr:colOff>165100</xdr:colOff>
      <xdr:row>57</xdr:row>
      <xdr:rowOff>18168</xdr:rowOff>
    </xdr:to>
    <xdr:sp macro="" textlink="">
      <xdr:nvSpPr>
        <xdr:cNvPr id="371" name="楕円 370"/>
        <xdr:cNvSpPr/>
      </xdr:nvSpPr>
      <xdr:spPr>
        <a:xfrm>
          <a:off x="9588500" y="96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34695</xdr:rowOff>
    </xdr:from>
    <xdr:ext cx="534377" cy="259045"/>
    <xdr:sp macro="" textlink="">
      <xdr:nvSpPr>
        <xdr:cNvPr id="372" name="テキスト ボックス 371"/>
        <xdr:cNvSpPr txBox="1"/>
      </xdr:nvSpPr>
      <xdr:spPr>
        <a:xfrm>
          <a:off x="9372111" y="946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127054</xdr:rowOff>
    </xdr:from>
    <xdr:to>
      <xdr:col>46</xdr:col>
      <xdr:colOff>38100</xdr:colOff>
      <xdr:row>57</xdr:row>
      <xdr:rowOff>57204</xdr:rowOff>
    </xdr:to>
    <xdr:sp macro="" textlink="">
      <xdr:nvSpPr>
        <xdr:cNvPr id="373" name="楕円 372"/>
        <xdr:cNvSpPr/>
      </xdr:nvSpPr>
      <xdr:spPr>
        <a:xfrm>
          <a:off x="8699500" y="972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73731</xdr:rowOff>
    </xdr:from>
    <xdr:ext cx="534377" cy="259045"/>
    <xdr:sp macro="" textlink="">
      <xdr:nvSpPr>
        <xdr:cNvPr id="374" name="テキスト ボックス 373"/>
        <xdr:cNvSpPr txBox="1"/>
      </xdr:nvSpPr>
      <xdr:spPr>
        <a:xfrm>
          <a:off x="8483111" y="950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26242</xdr:rowOff>
    </xdr:from>
    <xdr:to>
      <xdr:col>41</xdr:col>
      <xdr:colOff>101600</xdr:colOff>
      <xdr:row>57</xdr:row>
      <xdr:rowOff>127842</xdr:rowOff>
    </xdr:to>
    <xdr:sp macro="" textlink="">
      <xdr:nvSpPr>
        <xdr:cNvPr id="375" name="楕円 374"/>
        <xdr:cNvSpPr/>
      </xdr:nvSpPr>
      <xdr:spPr>
        <a:xfrm>
          <a:off x="7810500" y="979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144369</xdr:rowOff>
    </xdr:from>
    <xdr:ext cx="534377" cy="259045"/>
    <xdr:sp macro="" textlink="">
      <xdr:nvSpPr>
        <xdr:cNvPr id="376" name="テキスト ボックス 375"/>
        <xdr:cNvSpPr txBox="1"/>
      </xdr:nvSpPr>
      <xdr:spPr>
        <a:xfrm>
          <a:off x="7594111" y="957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5515</xdr:rowOff>
    </xdr:from>
    <xdr:to>
      <xdr:col>36</xdr:col>
      <xdr:colOff>165100</xdr:colOff>
      <xdr:row>57</xdr:row>
      <xdr:rowOff>107115</xdr:rowOff>
    </xdr:to>
    <xdr:sp macro="" textlink="">
      <xdr:nvSpPr>
        <xdr:cNvPr id="377" name="楕円 376"/>
        <xdr:cNvSpPr/>
      </xdr:nvSpPr>
      <xdr:spPr>
        <a:xfrm>
          <a:off x="6921500" y="977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123642</xdr:rowOff>
    </xdr:from>
    <xdr:ext cx="534377" cy="259045"/>
    <xdr:sp macro="" textlink="">
      <xdr:nvSpPr>
        <xdr:cNvPr id="378" name="テキスト ボックス 377"/>
        <xdr:cNvSpPr txBox="1"/>
      </xdr:nvSpPr>
      <xdr:spPr>
        <a:xfrm>
          <a:off x="6705111" y="955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120155</xdr:rowOff>
    </xdr:to>
    <xdr:cxnSp macro="">
      <xdr:nvCxnSpPr>
        <xdr:cNvPr id="402" name="直線コネクタ 401"/>
        <xdr:cNvCxnSpPr/>
      </xdr:nvCxnSpPr>
      <xdr:spPr>
        <a:xfrm flipV="1">
          <a:off x="10475595" y="12127599"/>
          <a:ext cx="1270" cy="136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123982</xdr:rowOff>
    </xdr:from>
    <xdr:ext cx="469744" cy="259045"/>
    <xdr:sp macro="" textlink="">
      <xdr:nvSpPr>
        <xdr:cNvPr id="403" name="商工費最小値テキスト"/>
        <xdr:cNvSpPr txBox="1"/>
      </xdr:nvSpPr>
      <xdr:spPr>
        <a:xfrm>
          <a:off x="10528300"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120155</xdr:rowOff>
    </xdr:from>
    <xdr:to>
      <xdr:col>55</xdr:col>
      <xdr:colOff>88900</xdr:colOff>
      <xdr:row>78</xdr:row>
      <xdr:rowOff>120155</xdr:rowOff>
    </xdr:to>
    <xdr:cxnSp macro="">
      <xdr:nvCxnSpPr>
        <xdr:cNvPr id="404" name="直線コネクタ 403"/>
        <xdr:cNvCxnSpPr/>
      </xdr:nvCxnSpPr>
      <xdr:spPr>
        <a:xfrm>
          <a:off x="10388600" y="134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405" name="商工費最大値テキスト"/>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406" name="直線コネクタ 405"/>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107429</xdr:rowOff>
    </xdr:from>
    <xdr:to>
      <xdr:col>55</xdr:col>
      <xdr:colOff>0</xdr:colOff>
      <xdr:row>77</xdr:row>
      <xdr:rowOff>132538</xdr:rowOff>
    </xdr:to>
    <xdr:cxnSp macro="">
      <xdr:nvCxnSpPr>
        <xdr:cNvPr id="407" name="直線コネクタ 406"/>
        <xdr:cNvCxnSpPr/>
      </xdr:nvCxnSpPr>
      <xdr:spPr>
        <a:xfrm flipV="1">
          <a:off x="9639300" y="13309079"/>
          <a:ext cx="838200" cy="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128312</xdr:rowOff>
    </xdr:from>
    <xdr:ext cx="534377" cy="259045"/>
    <xdr:sp macro="" textlink="">
      <xdr:nvSpPr>
        <xdr:cNvPr id="408" name="商工費平均値テキスト"/>
        <xdr:cNvSpPr txBox="1"/>
      </xdr:nvSpPr>
      <xdr:spPr>
        <a:xfrm>
          <a:off x="10528300" y="1281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105435</xdr:rowOff>
    </xdr:from>
    <xdr:to>
      <xdr:col>55</xdr:col>
      <xdr:colOff>50800</xdr:colOff>
      <xdr:row>76</xdr:row>
      <xdr:rowOff>35585</xdr:rowOff>
    </xdr:to>
    <xdr:sp macro="" textlink="">
      <xdr:nvSpPr>
        <xdr:cNvPr id="409" name="フローチャート: 判断 408"/>
        <xdr:cNvSpPr/>
      </xdr:nvSpPr>
      <xdr:spPr>
        <a:xfrm>
          <a:off x="10426700" y="129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161761</xdr:rowOff>
    </xdr:from>
    <xdr:to>
      <xdr:col>50</xdr:col>
      <xdr:colOff>114300</xdr:colOff>
      <xdr:row>77</xdr:row>
      <xdr:rowOff>132538</xdr:rowOff>
    </xdr:to>
    <xdr:cxnSp macro="">
      <xdr:nvCxnSpPr>
        <xdr:cNvPr id="410" name="直線コネクタ 409"/>
        <xdr:cNvCxnSpPr/>
      </xdr:nvCxnSpPr>
      <xdr:spPr>
        <a:xfrm>
          <a:off x="8750300" y="13191961"/>
          <a:ext cx="889000" cy="1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31064</xdr:rowOff>
    </xdr:from>
    <xdr:to>
      <xdr:col>50</xdr:col>
      <xdr:colOff>165100</xdr:colOff>
      <xdr:row>75</xdr:row>
      <xdr:rowOff>132664</xdr:rowOff>
    </xdr:to>
    <xdr:sp macro="" textlink="">
      <xdr:nvSpPr>
        <xdr:cNvPr id="411" name="フローチャート: 判断 410"/>
        <xdr:cNvSpPr/>
      </xdr:nvSpPr>
      <xdr:spPr>
        <a:xfrm>
          <a:off x="9588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149191</xdr:rowOff>
    </xdr:from>
    <xdr:ext cx="534377" cy="259045"/>
    <xdr:sp macro="" textlink="">
      <xdr:nvSpPr>
        <xdr:cNvPr id="412" name="テキスト ボックス 411"/>
        <xdr:cNvSpPr txBox="1"/>
      </xdr:nvSpPr>
      <xdr:spPr>
        <a:xfrm>
          <a:off x="9372111" y="126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143129</xdr:rowOff>
    </xdr:from>
    <xdr:to>
      <xdr:col>45</xdr:col>
      <xdr:colOff>177800</xdr:colOff>
      <xdr:row>76</xdr:row>
      <xdr:rowOff>161761</xdr:rowOff>
    </xdr:to>
    <xdr:cxnSp macro="">
      <xdr:nvCxnSpPr>
        <xdr:cNvPr id="413" name="直線コネクタ 412"/>
        <xdr:cNvCxnSpPr/>
      </xdr:nvCxnSpPr>
      <xdr:spPr>
        <a:xfrm>
          <a:off x="7861300" y="13173329"/>
          <a:ext cx="889000" cy="1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72251</xdr:rowOff>
    </xdr:from>
    <xdr:to>
      <xdr:col>46</xdr:col>
      <xdr:colOff>38100</xdr:colOff>
      <xdr:row>76</xdr:row>
      <xdr:rowOff>2400</xdr:rowOff>
    </xdr:to>
    <xdr:sp macro="" textlink="">
      <xdr:nvSpPr>
        <xdr:cNvPr id="414" name="フローチャート: 判断 413"/>
        <xdr:cNvSpPr/>
      </xdr:nvSpPr>
      <xdr:spPr>
        <a:xfrm>
          <a:off x="86995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18928</xdr:rowOff>
    </xdr:from>
    <xdr:ext cx="534377" cy="259045"/>
    <xdr:sp macro="" textlink="">
      <xdr:nvSpPr>
        <xdr:cNvPr id="415" name="テキスト ボックス 414"/>
        <xdr:cNvSpPr txBox="1"/>
      </xdr:nvSpPr>
      <xdr:spPr>
        <a:xfrm>
          <a:off x="8483111" y="127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143129</xdr:rowOff>
    </xdr:from>
    <xdr:to>
      <xdr:col>41</xdr:col>
      <xdr:colOff>50800</xdr:colOff>
      <xdr:row>77</xdr:row>
      <xdr:rowOff>31877</xdr:rowOff>
    </xdr:to>
    <xdr:cxnSp macro="">
      <xdr:nvCxnSpPr>
        <xdr:cNvPr id="416" name="直線コネクタ 415"/>
        <xdr:cNvCxnSpPr/>
      </xdr:nvCxnSpPr>
      <xdr:spPr>
        <a:xfrm flipV="1">
          <a:off x="6972300" y="13173329"/>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2490</xdr:rowOff>
    </xdr:from>
    <xdr:to>
      <xdr:col>41</xdr:col>
      <xdr:colOff>101600</xdr:colOff>
      <xdr:row>76</xdr:row>
      <xdr:rowOff>104090</xdr:rowOff>
    </xdr:to>
    <xdr:sp macro="" textlink="">
      <xdr:nvSpPr>
        <xdr:cNvPr id="417" name="フローチャート: 判断 416"/>
        <xdr:cNvSpPr/>
      </xdr:nvSpPr>
      <xdr:spPr>
        <a:xfrm>
          <a:off x="7810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120616</xdr:rowOff>
    </xdr:from>
    <xdr:ext cx="534377" cy="259045"/>
    <xdr:sp macro="" textlink="">
      <xdr:nvSpPr>
        <xdr:cNvPr id="418" name="テキスト ボックス 417"/>
        <xdr:cNvSpPr txBox="1"/>
      </xdr:nvSpPr>
      <xdr:spPr>
        <a:xfrm>
          <a:off x="7594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14987</xdr:rowOff>
    </xdr:from>
    <xdr:to>
      <xdr:col>36</xdr:col>
      <xdr:colOff>165100</xdr:colOff>
      <xdr:row>76</xdr:row>
      <xdr:rowOff>116587</xdr:rowOff>
    </xdr:to>
    <xdr:sp macro="" textlink="">
      <xdr:nvSpPr>
        <xdr:cNvPr id="419" name="フローチャート: 判断 418"/>
        <xdr:cNvSpPr/>
      </xdr:nvSpPr>
      <xdr:spPr>
        <a:xfrm>
          <a:off x="6921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133113</xdr:rowOff>
    </xdr:from>
    <xdr:ext cx="534377" cy="259045"/>
    <xdr:sp macro="" textlink="">
      <xdr:nvSpPr>
        <xdr:cNvPr id="420" name="テキスト ボックス 419"/>
        <xdr:cNvSpPr txBox="1"/>
      </xdr:nvSpPr>
      <xdr:spPr>
        <a:xfrm>
          <a:off x="6705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56629</xdr:rowOff>
    </xdr:from>
    <xdr:to>
      <xdr:col>55</xdr:col>
      <xdr:colOff>50800</xdr:colOff>
      <xdr:row>77</xdr:row>
      <xdr:rowOff>158229</xdr:rowOff>
    </xdr:to>
    <xdr:sp macro="" textlink="">
      <xdr:nvSpPr>
        <xdr:cNvPr id="426" name="楕円 425"/>
        <xdr:cNvSpPr/>
      </xdr:nvSpPr>
      <xdr:spPr>
        <a:xfrm>
          <a:off x="10426700" y="132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35056</xdr:rowOff>
    </xdr:from>
    <xdr:ext cx="469744" cy="259045"/>
    <xdr:sp macro="" textlink="">
      <xdr:nvSpPr>
        <xdr:cNvPr id="427" name="商工費該当値テキスト"/>
        <xdr:cNvSpPr txBox="1"/>
      </xdr:nvSpPr>
      <xdr:spPr>
        <a:xfrm>
          <a:off x="10528300" y="1323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81738</xdr:rowOff>
    </xdr:from>
    <xdr:to>
      <xdr:col>50</xdr:col>
      <xdr:colOff>165100</xdr:colOff>
      <xdr:row>78</xdr:row>
      <xdr:rowOff>11888</xdr:rowOff>
    </xdr:to>
    <xdr:sp macro="" textlink="">
      <xdr:nvSpPr>
        <xdr:cNvPr id="428" name="楕円 427"/>
        <xdr:cNvSpPr/>
      </xdr:nvSpPr>
      <xdr:spPr>
        <a:xfrm>
          <a:off x="9588500" y="132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3015</xdr:rowOff>
    </xdr:from>
    <xdr:ext cx="469744" cy="259045"/>
    <xdr:sp macro="" textlink="">
      <xdr:nvSpPr>
        <xdr:cNvPr id="429" name="テキスト ボックス 428"/>
        <xdr:cNvSpPr txBox="1"/>
      </xdr:nvSpPr>
      <xdr:spPr>
        <a:xfrm>
          <a:off x="9404428" y="1337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110961</xdr:rowOff>
    </xdr:from>
    <xdr:to>
      <xdr:col>46</xdr:col>
      <xdr:colOff>38100</xdr:colOff>
      <xdr:row>77</xdr:row>
      <xdr:rowOff>41111</xdr:rowOff>
    </xdr:to>
    <xdr:sp macro="" textlink="">
      <xdr:nvSpPr>
        <xdr:cNvPr id="430" name="楕円 429"/>
        <xdr:cNvSpPr/>
      </xdr:nvSpPr>
      <xdr:spPr>
        <a:xfrm>
          <a:off x="8699500" y="131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32238</xdr:rowOff>
    </xdr:from>
    <xdr:ext cx="534377" cy="259045"/>
    <xdr:sp macro="" textlink="">
      <xdr:nvSpPr>
        <xdr:cNvPr id="431" name="テキスト ボックス 430"/>
        <xdr:cNvSpPr txBox="1"/>
      </xdr:nvSpPr>
      <xdr:spPr>
        <a:xfrm>
          <a:off x="8483111" y="132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92329</xdr:rowOff>
    </xdr:from>
    <xdr:to>
      <xdr:col>41</xdr:col>
      <xdr:colOff>101600</xdr:colOff>
      <xdr:row>77</xdr:row>
      <xdr:rowOff>22479</xdr:rowOff>
    </xdr:to>
    <xdr:sp macro="" textlink="">
      <xdr:nvSpPr>
        <xdr:cNvPr id="432" name="楕円 431"/>
        <xdr:cNvSpPr/>
      </xdr:nvSpPr>
      <xdr:spPr>
        <a:xfrm>
          <a:off x="7810500" y="1312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13606</xdr:rowOff>
    </xdr:from>
    <xdr:ext cx="534377" cy="259045"/>
    <xdr:sp macro="" textlink="">
      <xdr:nvSpPr>
        <xdr:cNvPr id="433" name="テキスト ボックス 432"/>
        <xdr:cNvSpPr txBox="1"/>
      </xdr:nvSpPr>
      <xdr:spPr>
        <a:xfrm>
          <a:off x="7594111" y="1321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152527</xdr:rowOff>
    </xdr:from>
    <xdr:to>
      <xdr:col>36</xdr:col>
      <xdr:colOff>165100</xdr:colOff>
      <xdr:row>77</xdr:row>
      <xdr:rowOff>82677</xdr:rowOff>
    </xdr:to>
    <xdr:sp macro="" textlink="">
      <xdr:nvSpPr>
        <xdr:cNvPr id="434" name="楕円 433"/>
        <xdr:cNvSpPr/>
      </xdr:nvSpPr>
      <xdr:spPr>
        <a:xfrm>
          <a:off x="6921500" y="131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73804</xdr:rowOff>
    </xdr:from>
    <xdr:ext cx="469744" cy="259045"/>
    <xdr:sp macro="" textlink="">
      <xdr:nvSpPr>
        <xdr:cNvPr id="435" name="テキスト ボックス 434"/>
        <xdr:cNvSpPr txBox="1"/>
      </xdr:nvSpPr>
      <xdr:spPr>
        <a:xfrm>
          <a:off x="6737428" y="1327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1" name="テキスト ボックス 450"/>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3" name="テキスト ボックス 452"/>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7" name="直線コネクタ 456"/>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58"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59" name="直線コネクタ 458"/>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0"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1" name="直線コネクタ 460"/>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91980</xdr:rowOff>
    </xdr:from>
    <xdr:to>
      <xdr:col>55</xdr:col>
      <xdr:colOff>0</xdr:colOff>
      <xdr:row>98</xdr:row>
      <xdr:rowOff>97627</xdr:rowOff>
    </xdr:to>
    <xdr:cxnSp macro="">
      <xdr:nvCxnSpPr>
        <xdr:cNvPr id="462" name="直線コネクタ 461"/>
        <xdr:cNvCxnSpPr/>
      </xdr:nvCxnSpPr>
      <xdr:spPr>
        <a:xfrm>
          <a:off x="9639300" y="16894080"/>
          <a:ext cx="8382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61137</xdr:rowOff>
    </xdr:from>
    <xdr:ext cx="534377" cy="259045"/>
    <xdr:sp macro="" textlink="">
      <xdr:nvSpPr>
        <xdr:cNvPr id="463" name="土木費平均値テキスト"/>
        <xdr:cNvSpPr txBox="1"/>
      </xdr:nvSpPr>
      <xdr:spPr>
        <a:xfrm>
          <a:off x="10528300" y="16691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4" name="フローチャート: 判断 463"/>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91980</xdr:rowOff>
    </xdr:from>
    <xdr:to>
      <xdr:col>50</xdr:col>
      <xdr:colOff>114300</xdr:colOff>
      <xdr:row>98</xdr:row>
      <xdr:rowOff>96893</xdr:rowOff>
    </xdr:to>
    <xdr:cxnSp macro="">
      <xdr:nvCxnSpPr>
        <xdr:cNvPr id="465" name="直線コネクタ 464"/>
        <xdr:cNvCxnSpPr/>
      </xdr:nvCxnSpPr>
      <xdr:spPr>
        <a:xfrm flipV="1">
          <a:off x="8750300" y="16894080"/>
          <a:ext cx="889000" cy="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6" name="フローチャート: 判断 465"/>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134186</xdr:rowOff>
    </xdr:from>
    <xdr:ext cx="534377" cy="259045"/>
    <xdr:sp macro="" textlink="">
      <xdr:nvSpPr>
        <xdr:cNvPr id="467" name="テキスト ボックス 466"/>
        <xdr:cNvSpPr txBox="1"/>
      </xdr:nvSpPr>
      <xdr:spPr>
        <a:xfrm>
          <a:off x="9372111" y="169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96893</xdr:rowOff>
    </xdr:from>
    <xdr:to>
      <xdr:col>45</xdr:col>
      <xdr:colOff>177800</xdr:colOff>
      <xdr:row>98</xdr:row>
      <xdr:rowOff>98473</xdr:rowOff>
    </xdr:to>
    <xdr:cxnSp macro="">
      <xdr:nvCxnSpPr>
        <xdr:cNvPr id="468" name="直線コネクタ 467"/>
        <xdr:cNvCxnSpPr/>
      </xdr:nvCxnSpPr>
      <xdr:spPr>
        <a:xfrm flipV="1">
          <a:off x="7861300" y="16898993"/>
          <a:ext cx="889000" cy="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37943</xdr:rowOff>
    </xdr:from>
    <xdr:to>
      <xdr:col>46</xdr:col>
      <xdr:colOff>38100</xdr:colOff>
      <xdr:row>98</xdr:row>
      <xdr:rowOff>139543</xdr:rowOff>
    </xdr:to>
    <xdr:sp macro="" textlink="">
      <xdr:nvSpPr>
        <xdr:cNvPr id="469" name="フローチャート: 判断 468"/>
        <xdr:cNvSpPr/>
      </xdr:nvSpPr>
      <xdr:spPr>
        <a:xfrm>
          <a:off x="8699500" y="168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156070</xdr:rowOff>
    </xdr:from>
    <xdr:ext cx="534377" cy="259045"/>
    <xdr:sp macro="" textlink="">
      <xdr:nvSpPr>
        <xdr:cNvPr id="470" name="テキスト ボックス 469"/>
        <xdr:cNvSpPr txBox="1"/>
      </xdr:nvSpPr>
      <xdr:spPr>
        <a:xfrm>
          <a:off x="8483111" y="166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98473</xdr:rowOff>
    </xdr:from>
    <xdr:to>
      <xdr:col>41</xdr:col>
      <xdr:colOff>50800</xdr:colOff>
      <xdr:row>98</xdr:row>
      <xdr:rowOff>107556</xdr:rowOff>
    </xdr:to>
    <xdr:cxnSp macro="">
      <xdr:nvCxnSpPr>
        <xdr:cNvPr id="471" name="直線コネクタ 470"/>
        <xdr:cNvCxnSpPr/>
      </xdr:nvCxnSpPr>
      <xdr:spPr>
        <a:xfrm flipV="1">
          <a:off x="6972300" y="16900573"/>
          <a:ext cx="889000" cy="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39581</xdr:rowOff>
    </xdr:from>
    <xdr:to>
      <xdr:col>41</xdr:col>
      <xdr:colOff>101600</xdr:colOff>
      <xdr:row>98</xdr:row>
      <xdr:rowOff>141181</xdr:rowOff>
    </xdr:to>
    <xdr:sp macro="" textlink="">
      <xdr:nvSpPr>
        <xdr:cNvPr id="472" name="フローチャート: 判断 471"/>
        <xdr:cNvSpPr/>
      </xdr:nvSpPr>
      <xdr:spPr>
        <a:xfrm>
          <a:off x="7810500" y="1684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157708</xdr:rowOff>
    </xdr:from>
    <xdr:ext cx="534377" cy="259045"/>
    <xdr:sp macro="" textlink="">
      <xdr:nvSpPr>
        <xdr:cNvPr id="473" name="テキスト ボックス 472"/>
        <xdr:cNvSpPr txBox="1"/>
      </xdr:nvSpPr>
      <xdr:spPr>
        <a:xfrm>
          <a:off x="7594111" y="1661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37068</xdr:rowOff>
    </xdr:from>
    <xdr:to>
      <xdr:col>36</xdr:col>
      <xdr:colOff>165100</xdr:colOff>
      <xdr:row>98</xdr:row>
      <xdr:rowOff>138668</xdr:rowOff>
    </xdr:to>
    <xdr:sp macro="" textlink="">
      <xdr:nvSpPr>
        <xdr:cNvPr id="474" name="フローチャート: 判断 473"/>
        <xdr:cNvSpPr/>
      </xdr:nvSpPr>
      <xdr:spPr>
        <a:xfrm>
          <a:off x="6921500" y="1683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155195</xdr:rowOff>
    </xdr:from>
    <xdr:ext cx="534377" cy="259045"/>
    <xdr:sp macro="" textlink="">
      <xdr:nvSpPr>
        <xdr:cNvPr id="475" name="テキスト ボックス 474"/>
        <xdr:cNvSpPr txBox="1"/>
      </xdr:nvSpPr>
      <xdr:spPr>
        <a:xfrm>
          <a:off x="6705111" y="166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46827</xdr:rowOff>
    </xdr:from>
    <xdr:to>
      <xdr:col>55</xdr:col>
      <xdr:colOff>50800</xdr:colOff>
      <xdr:row>98</xdr:row>
      <xdr:rowOff>148427</xdr:rowOff>
    </xdr:to>
    <xdr:sp macro="" textlink="">
      <xdr:nvSpPr>
        <xdr:cNvPr id="481" name="楕円 480"/>
        <xdr:cNvSpPr/>
      </xdr:nvSpPr>
      <xdr:spPr>
        <a:xfrm>
          <a:off x="10426700" y="168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16687</xdr:rowOff>
    </xdr:from>
    <xdr:ext cx="534377" cy="259045"/>
    <xdr:sp macro="" textlink="">
      <xdr:nvSpPr>
        <xdr:cNvPr id="482" name="土木費該当値テキスト"/>
        <xdr:cNvSpPr txBox="1"/>
      </xdr:nvSpPr>
      <xdr:spPr>
        <a:xfrm>
          <a:off x="10528300" y="1681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41180</xdr:rowOff>
    </xdr:from>
    <xdr:to>
      <xdr:col>50</xdr:col>
      <xdr:colOff>165100</xdr:colOff>
      <xdr:row>98</xdr:row>
      <xdr:rowOff>142780</xdr:rowOff>
    </xdr:to>
    <xdr:sp macro="" textlink="">
      <xdr:nvSpPr>
        <xdr:cNvPr id="483" name="楕円 482"/>
        <xdr:cNvSpPr/>
      </xdr:nvSpPr>
      <xdr:spPr>
        <a:xfrm>
          <a:off x="9588500" y="168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159307</xdr:rowOff>
    </xdr:from>
    <xdr:ext cx="534377" cy="259045"/>
    <xdr:sp macro="" textlink="">
      <xdr:nvSpPr>
        <xdr:cNvPr id="484" name="テキスト ボックス 483"/>
        <xdr:cNvSpPr txBox="1"/>
      </xdr:nvSpPr>
      <xdr:spPr>
        <a:xfrm>
          <a:off x="9372111" y="166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46093</xdr:rowOff>
    </xdr:from>
    <xdr:to>
      <xdr:col>46</xdr:col>
      <xdr:colOff>38100</xdr:colOff>
      <xdr:row>98</xdr:row>
      <xdr:rowOff>147693</xdr:rowOff>
    </xdr:to>
    <xdr:sp macro="" textlink="">
      <xdr:nvSpPr>
        <xdr:cNvPr id="485" name="楕円 484"/>
        <xdr:cNvSpPr/>
      </xdr:nvSpPr>
      <xdr:spPr>
        <a:xfrm>
          <a:off x="8699500" y="168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138820</xdr:rowOff>
    </xdr:from>
    <xdr:ext cx="534377" cy="259045"/>
    <xdr:sp macro="" textlink="">
      <xdr:nvSpPr>
        <xdr:cNvPr id="486" name="テキスト ボックス 485"/>
        <xdr:cNvSpPr txBox="1"/>
      </xdr:nvSpPr>
      <xdr:spPr>
        <a:xfrm>
          <a:off x="8483111" y="169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47673</xdr:rowOff>
    </xdr:from>
    <xdr:to>
      <xdr:col>41</xdr:col>
      <xdr:colOff>101600</xdr:colOff>
      <xdr:row>98</xdr:row>
      <xdr:rowOff>149273</xdr:rowOff>
    </xdr:to>
    <xdr:sp macro="" textlink="">
      <xdr:nvSpPr>
        <xdr:cNvPr id="487" name="楕円 486"/>
        <xdr:cNvSpPr/>
      </xdr:nvSpPr>
      <xdr:spPr>
        <a:xfrm>
          <a:off x="7810500" y="1684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140400</xdr:rowOff>
    </xdr:from>
    <xdr:ext cx="534377" cy="259045"/>
    <xdr:sp macro="" textlink="">
      <xdr:nvSpPr>
        <xdr:cNvPr id="488" name="テキスト ボックス 487"/>
        <xdr:cNvSpPr txBox="1"/>
      </xdr:nvSpPr>
      <xdr:spPr>
        <a:xfrm>
          <a:off x="7594111" y="169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56756</xdr:rowOff>
    </xdr:from>
    <xdr:to>
      <xdr:col>36</xdr:col>
      <xdr:colOff>165100</xdr:colOff>
      <xdr:row>98</xdr:row>
      <xdr:rowOff>158356</xdr:rowOff>
    </xdr:to>
    <xdr:sp macro="" textlink="">
      <xdr:nvSpPr>
        <xdr:cNvPr id="489" name="楕円 488"/>
        <xdr:cNvSpPr/>
      </xdr:nvSpPr>
      <xdr:spPr>
        <a:xfrm>
          <a:off x="6921500" y="168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149483</xdr:rowOff>
    </xdr:from>
    <xdr:ext cx="534377" cy="259045"/>
    <xdr:sp macro="" textlink="">
      <xdr:nvSpPr>
        <xdr:cNvPr id="490" name="テキスト ボックス 489"/>
        <xdr:cNvSpPr txBox="1"/>
      </xdr:nvSpPr>
      <xdr:spPr>
        <a:xfrm>
          <a:off x="6705111" y="1695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xdr:rowOff>
    </xdr:from>
    <xdr:to>
      <xdr:col>85</xdr:col>
      <xdr:colOff>126364</xdr:colOff>
      <xdr:row>38</xdr:row>
      <xdr:rowOff>64262</xdr:rowOff>
    </xdr:to>
    <xdr:cxnSp macro="">
      <xdr:nvCxnSpPr>
        <xdr:cNvPr id="515" name="直線コネクタ 514"/>
        <xdr:cNvCxnSpPr/>
      </xdr:nvCxnSpPr>
      <xdr:spPr>
        <a:xfrm flipV="1">
          <a:off x="16317595" y="5315166"/>
          <a:ext cx="1269" cy="126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68089</xdr:rowOff>
    </xdr:from>
    <xdr:ext cx="534377" cy="259045"/>
    <xdr:sp macro="" textlink="">
      <xdr:nvSpPr>
        <xdr:cNvPr id="516" name="消防費最小値テキスト"/>
        <xdr:cNvSpPr txBox="1"/>
      </xdr:nvSpPr>
      <xdr:spPr>
        <a:xfrm>
          <a:off x="16370300"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64262</xdr:rowOff>
    </xdr:from>
    <xdr:to>
      <xdr:col>86</xdr:col>
      <xdr:colOff>25400</xdr:colOff>
      <xdr:row>38</xdr:row>
      <xdr:rowOff>64262</xdr:rowOff>
    </xdr:to>
    <xdr:cxnSp macro="">
      <xdr:nvCxnSpPr>
        <xdr:cNvPr id="517" name="直線コネクタ 516"/>
        <xdr:cNvCxnSpPr/>
      </xdr:nvCxnSpPr>
      <xdr:spPr>
        <a:xfrm>
          <a:off x="16230600" y="657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118343</xdr:rowOff>
    </xdr:from>
    <xdr:ext cx="534377" cy="259045"/>
    <xdr:sp macro="" textlink="">
      <xdr:nvSpPr>
        <xdr:cNvPr id="518" name="消防費最大値テキスト"/>
        <xdr:cNvSpPr txBox="1"/>
      </xdr:nvSpPr>
      <xdr:spPr>
        <a:xfrm>
          <a:off x="16370300" y="50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216</xdr:rowOff>
    </xdr:from>
    <xdr:to>
      <xdr:col>86</xdr:col>
      <xdr:colOff>25400</xdr:colOff>
      <xdr:row>31</xdr:row>
      <xdr:rowOff>216</xdr:rowOff>
    </xdr:to>
    <xdr:cxnSp macro="">
      <xdr:nvCxnSpPr>
        <xdr:cNvPr id="519" name="直線コネクタ 518"/>
        <xdr:cNvCxnSpPr/>
      </xdr:nvCxnSpPr>
      <xdr:spPr>
        <a:xfrm>
          <a:off x="16230600" y="531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97790</xdr:rowOff>
    </xdr:from>
    <xdr:to>
      <xdr:col>85</xdr:col>
      <xdr:colOff>127000</xdr:colOff>
      <xdr:row>36</xdr:row>
      <xdr:rowOff>136652</xdr:rowOff>
    </xdr:to>
    <xdr:cxnSp macro="">
      <xdr:nvCxnSpPr>
        <xdr:cNvPr id="520" name="直線コネクタ 519"/>
        <xdr:cNvCxnSpPr/>
      </xdr:nvCxnSpPr>
      <xdr:spPr>
        <a:xfrm flipV="1">
          <a:off x="15481300" y="626999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36834</xdr:rowOff>
    </xdr:from>
    <xdr:ext cx="534377" cy="259045"/>
    <xdr:sp macro="" textlink="">
      <xdr:nvSpPr>
        <xdr:cNvPr id="521" name="消防費平均値テキスト"/>
        <xdr:cNvSpPr txBox="1"/>
      </xdr:nvSpPr>
      <xdr:spPr>
        <a:xfrm>
          <a:off x="16370300" y="603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13957</xdr:rowOff>
    </xdr:from>
    <xdr:to>
      <xdr:col>85</xdr:col>
      <xdr:colOff>177800</xdr:colOff>
      <xdr:row>36</xdr:row>
      <xdr:rowOff>115557</xdr:rowOff>
    </xdr:to>
    <xdr:sp macro="" textlink="">
      <xdr:nvSpPr>
        <xdr:cNvPr id="522" name="フローチャート: 判断 521"/>
        <xdr:cNvSpPr/>
      </xdr:nvSpPr>
      <xdr:spPr>
        <a:xfrm>
          <a:off x="162687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108382</xdr:rowOff>
    </xdr:from>
    <xdr:to>
      <xdr:col>81</xdr:col>
      <xdr:colOff>50800</xdr:colOff>
      <xdr:row>36</xdr:row>
      <xdr:rowOff>136652</xdr:rowOff>
    </xdr:to>
    <xdr:cxnSp macro="">
      <xdr:nvCxnSpPr>
        <xdr:cNvPr id="523" name="直線コネクタ 522"/>
        <xdr:cNvCxnSpPr/>
      </xdr:nvCxnSpPr>
      <xdr:spPr>
        <a:xfrm>
          <a:off x="14592300" y="6109132"/>
          <a:ext cx="889000" cy="19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60782</xdr:rowOff>
    </xdr:from>
    <xdr:to>
      <xdr:col>81</xdr:col>
      <xdr:colOff>101600</xdr:colOff>
      <xdr:row>35</xdr:row>
      <xdr:rowOff>162382</xdr:rowOff>
    </xdr:to>
    <xdr:sp macro="" textlink="">
      <xdr:nvSpPr>
        <xdr:cNvPr id="524" name="フローチャート: 判断 523"/>
        <xdr:cNvSpPr/>
      </xdr:nvSpPr>
      <xdr:spPr>
        <a:xfrm>
          <a:off x="15430500" y="60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7459</xdr:rowOff>
    </xdr:from>
    <xdr:ext cx="534377" cy="259045"/>
    <xdr:sp macro="" textlink="">
      <xdr:nvSpPr>
        <xdr:cNvPr id="525" name="テキスト ボックス 524"/>
        <xdr:cNvSpPr txBox="1"/>
      </xdr:nvSpPr>
      <xdr:spPr>
        <a:xfrm>
          <a:off x="15214111" y="583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160045</xdr:rowOff>
    </xdr:from>
    <xdr:to>
      <xdr:col>76</xdr:col>
      <xdr:colOff>114300</xdr:colOff>
      <xdr:row>35</xdr:row>
      <xdr:rowOff>108382</xdr:rowOff>
    </xdr:to>
    <xdr:cxnSp macro="">
      <xdr:nvCxnSpPr>
        <xdr:cNvPr id="526" name="直線コネクタ 525"/>
        <xdr:cNvCxnSpPr/>
      </xdr:nvCxnSpPr>
      <xdr:spPr>
        <a:xfrm>
          <a:off x="13703300" y="5817895"/>
          <a:ext cx="889000" cy="29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149593</xdr:rowOff>
    </xdr:from>
    <xdr:to>
      <xdr:col>76</xdr:col>
      <xdr:colOff>165100</xdr:colOff>
      <xdr:row>36</xdr:row>
      <xdr:rowOff>79743</xdr:rowOff>
    </xdr:to>
    <xdr:sp macro="" textlink="">
      <xdr:nvSpPr>
        <xdr:cNvPr id="527" name="フローチャート: 判断 526"/>
        <xdr:cNvSpPr/>
      </xdr:nvSpPr>
      <xdr:spPr>
        <a:xfrm>
          <a:off x="14541500" y="615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70870</xdr:rowOff>
    </xdr:from>
    <xdr:ext cx="534377" cy="259045"/>
    <xdr:sp macro="" textlink="">
      <xdr:nvSpPr>
        <xdr:cNvPr id="528" name="テキスト ボックス 527"/>
        <xdr:cNvSpPr txBox="1"/>
      </xdr:nvSpPr>
      <xdr:spPr>
        <a:xfrm>
          <a:off x="14325111" y="62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160045</xdr:rowOff>
    </xdr:from>
    <xdr:to>
      <xdr:col>71</xdr:col>
      <xdr:colOff>177800</xdr:colOff>
      <xdr:row>36</xdr:row>
      <xdr:rowOff>88341</xdr:rowOff>
    </xdr:to>
    <xdr:cxnSp macro="">
      <xdr:nvCxnSpPr>
        <xdr:cNvPr id="529" name="直線コネクタ 528"/>
        <xdr:cNvCxnSpPr/>
      </xdr:nvCxnSpPr>
      <xdr:spPr>
        <a:xfrm flipV="1">
          <a:off x="12814300" y="5817895"/>
          <a:ext cx="889000" cy="4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0" name="フローチャート: 判断 529"/>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35170</xdr:rowOff>
    </xdr:from>
    <xdr:ext cx="534377" cy="259045"/>
    <xdr:sp macro="" textlink="">
      <xdr:nvSpPr>
        <xdr:cNvPr id="531" name="テキスト ボックス 530"/>
        <xdr:cNvSpPr txBox="1"/>
      </xdr:nvSpPr>
      <xdr:spPr>
        <a:xfrm>
          <a:off x="13436111" y="6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2" name="フローチャート: 判断 531"/>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83202</xdr:rowOff>
    </xdr:from>
    <xdr:ext cx="534377" cy="259045"/>
    <xdr:sp macro="" textlink="">
      <xdr:nvSpPr>
        <xdr:cNvPr id="533" name="テキスト ボックス 532"/>
        <xdr:cNvSpPr txBox="1"/>
      </xdr:nvSpPr>
      <xdr:spPr>
        <a:xfrm>
          <a:off x="12547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46990</xdr:rowOff>
    </xdr:from>
    <xdr:to>
      <xdr:col>85</xdr:col>
      <xdr:colOff>177800</xdr:colOff>
      <xdr:row>36</xdr:row>
      <xdr:rowOff>148590</xdr:rowOff>
    </xdr:to>
    <xdr:sp macro="" textlink="">
      <xdr:nvSpPr>
        <xdr:cNvPr id="539" name="楕円 538"/>
        <xdr:cNvSpPr/>
      </xdr:nvSpPr>
      <xdr:spPr>
        <a:xfrm>
          <a:off x="162687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25417</xdr:rowOff>
    </xdr:from>
    <xdr:ext cx="534377" cy="259045"/>
    <xdr:sp macro="" textlink="">
      <xdr:nvSpPr>
        <xdr:cNvPr id="540" name="消防費該当値テキスト"/>
        <xdr:cNvSpPr txBox="1"/>
      </xdr:nvSpPr>
      <xdr:spPr>
        <a:xfrm>
          <a:off x="16370300" y="61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85852</xdr:rowOff>
    </xdr:from>
    <xdr:to>
      <xdr:col>81</xdr:col>
      <xdr:colOff>101600</xdr:colOff>
      <xdr:row>37</xdr:row>
      <xdr:rowOff>16002</xdr:rowOff>
    </xdr:to>
    <xdr:sp macro="" textlink="">
      <xdr:nvSpPr>
        <xdr:cNvPr id="541" name="楕円 540"/>
        <xdr:cNvSpPr/>
      </xdr:nvSpPr>
      <xdr:spPr>
        <a:xfrm>
          <a:off x="15430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7129</xdr:rowOff>
    </xdr:from>
    <xdr:ext cx="534377" cy="259045"/>
    <xdr:sp macro="" textlink="">
      <xdr:nvSpPr>
        <xdr:cNvPr id="542" name="テキスト ボックス 541"/>
        <xdr:cNvSpPr txBox="1"/>
      </xdr:nvSpPr>
      <xdr:spPr>
        <a:xfrm>
          <a:off x="15214111" y="635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57582</xdr:rowOff>
    </xdr:from>
    <xdr:to>
      <xdr:col>76</xdr:col>
      <xdr:colOff>165100</xdr:colOff>
      <xdr:row>35</xdr:row>
      <xdr:rowOff>159182</xdr:rowOff>
    </xdr:to>
    <xdr:sp macro="" textlink="">
      <xdr:nvSpPr>
        <xdr:cNvPr id="543" name="楕円 542"/>
        <xdr:cNvSpPr/>
      </xdr:nvSpPr>
      <xdr:spPr>
        <a:xfrm>
          <a:off x="14541500" y="605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4259</xdr:rowOff>
    </xdr:from>
    <xdr:ext cx="534377" cy="259045"/>
    <xdr:sp macro="" textlink="">
      <xdr:nvSpPr>
        <xdr:cNvPr id="544" name="テキスト ボックス 543"/>
        <xdr:cNvSpPr txBox="1"/>
      </xdr:nvSpPr>
      <xdr:spPr>
        <a:xfrm>
          <a:off x="14325111" y="583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109245</xdr:rowOff>
    </xdr:from>
    <xdr:to>
      <xdr:col>72</xdr:col>
      <xdr:colOff>38100</xdr:colOff>
      <xdr:row>34</xdr:row>
      <xdr:rowOff>39395</xdr:rowOff>
    </xdr:to>
    <xdr:sp macro="" textlink="">
      <xdr:nvSpPr>
        <xdr:cNvPr id="545" name="楕円 544"/>
        <xdr:cNvSpPr/>
      </xdr:nvSpPr>
      <xdr:spPr>
        <a:xfrm>
          <a:off x="13652500" y="57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55922</xdr:rowOff>
    </xdr:from>
    <xdr:ext cx="534377" cy="259045"/>
    <xdr:sp macro="" textlink="">
      <xdr:nvSpPr>
        <xdr:cNvPr id="546" name="テキスト ボックス 545"/>
        <xdr:cNvSpPr txBox="1"/>
      </xdr:nvSpPr>
      <xdr:spPr>
        <a:xfrm>
          <a:off x="13436111" y="55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37541</xdr:rowOff>
    </xdr:from>
    <xdr:to>
      <xdr:col>67</xdr:col>
      <xdr:colOff>101600</xdr:colOff>
      <xdr:row>36</xdr:row>
      <xdr:rowOff>139141</xdr:rowOff>
    </xdr:to>
    <xdr:sp macro="" textlink="">
      <xdr:nvSpPr>
        <xdr:cNvPr id="547" name="楕円 546"/>
        <xdr:cNvSpPr/>
      </xdr:nvSpPr>
      <xdr:spPr>
        <a:xfrm>
          <a:off x="12763500" y="62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130268</xdr:rowOff>
    </xdr:from>
    <xdr:ext cx="534377" cy="259045"/>
    <xdr:sp macro="" textlink="">
      <xdr:nvSpPr>
        <xdr:cNvPr id="548" name="テキスト ボックス 547"/>
        <xdr:cNvSpPr txBox="1"/>
      </xdr:nvSpPr>
      <xdr:spPr>
        <a:xfrm>
          <a:off x="12547111" y="63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2" name="直線コネクタ 571"/>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3"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4" name="直線コネクタ 573"/>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5"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76" name="直線コネクタ 575"/>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164038</xdr:rowOff>
    </xdr:from>
    <xdr:to>
      <xdr:col>85</xdr:col>
      <xdr:colOff>127000</xdr:colOff>
      <xdr:row>55</xdr:row>
      <xdr:rowOff>164358</xdr:rowOff>
    </xdr:to>
    <xdr:cxnSp macro="">
      <xdr:nvCxnSpPr>
        <xdr:cNvPr id="577" name="直線コネクタ 576"/>
        <xdr:cNvCxnSpPr/>
      </xdr:nvCxnSpPr>
      <xdr:spPr>
        <a:xfrm flipV="1">
          <a:off x="15481300" y="9250888"/>
          <a:ext cx="838200" cy="34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39674</xdr:rowOff>
    </xdr:from>
    <xdr:ext cx="534377" cy="259045"/>
    <xdr:sp macro="" textlink="">
      <xdr:nvSpPr>
        <xdr:cNvPr id="578" name="教育費平均値テキスト"/>
        <xdr:cNvSpPr txBox="1"/>
      </xdr:nvSpPr>
      <xdr:spPr>
        <a:xfrm>
          <a:off x="16370300" y="964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79" name="フローチャート: 判断 578"/>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112649</xdr:rowOff>
    </xdr:from>
    <xdr:to>
      <xdr:col>81</xdr:col>
      <xdr:colOff>50800</xdr:colOff>
      <xdr:row>55</xdr:row>
      <xdr:rowOff>164358</xdr:rowOff>
    </xdr:to>
    <xdr:cxnSp macro="">
      <xdr:nvCxnSpPr>
        <xdr:cNvPr id="580" name="直線コネクタ 579"/>
        <xdr:cNvCxnSpPr/>
      </xdr:nvCxnSpPr>
      <xdr:spPr>
        <a:xfrm>
          <a:off x="14592300" y="9370949"/>
          <a:ext cx="889000" cy="22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1" name="フローチャート: 判断 580"/>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161312</xdr:rowOff>
    </xdr:from>
    <xdr:ext cx="534377" cy="259045"/>
    <xdr:sp macro="" textlink="">
      <xdr:nvSpPr>
        <xdr:cNvPr id="582" name="テキスト ボックス 581"/>
        <xdr:cNvSpPr txBox="1"/>
      </xdr:nvSpPr>
      <xdr:spPr>
        <a:xfrm>
          <a:off x="15214111" y="976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112649</xdr:rowOff>
    </xdr:from>
    <xdr:to>
      <xdr:col>76</xdr:col>
      <xdr:colOff>114300</xdr:colOff>
      <xdr:row>55</xdr:row>
      <xdr:rowOff>128856</xdr:rowOff>
    </xdr:to>
    <xdr:cxnSp macro="">
      <xdr:nvCxnSpPr>
        <xdr:cNvPr id="583" name="直線コネクタ 582"/>
        <xdr:cNvCxnSpPr/>
      </xdr:nvCxnSpPr>
      <xdr:spPr>
        <a:xfrm flipV="1">
          <a:off x="13703300" y="9370949"/>
          <a:ext cx="889000" cy="18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4" name="フローチャート: 判断 583"/>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134360</xdr:rowOff>
    </xdr:from>
    <xdr:ext cx="534377" cy="259045"/>
    <xdr:sp macro="" textlink="">
      <xdr:nvSpPr>
        <xdr:cNvPr id="585" name="テキスト ボックス 584"/>
        <xdr:cNvSpPr txBox="1"/>
      </xdr:nvSpPr>
      <xdr:spPr>
        <a:xfrm>
          <a:off x="14325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106728</xdr:rowOff>
    </xdr:from>
    <xdr:to>
      <xdr:col>71</xdr:col>
      <xdr:colOff>177800</xdr:colOff>
      <xdr:row>55</xdr:row>
      <xdr:rowOff>128856</xdr:rowOff>
    </xdr:to>
    <xdr:cxnSp macro="">
      <xdr:nvCxnSpPr>
        <xdr:cNvPr id="586" name="直線コネクタ 585"/>
        <xdr:cNvCxnSpPr/>
      </xdr:nvCxnSpPr>
      <xdr:spPr>
        <a:xfrm>
          <a:off x="12814300" y="9536478"/>
          <a:ext cx="8890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7" name="フローチャート: 判断 586"/>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17042</xdr:rowOff>
    </xdr:from>
    <xdr:ext cx="534377" cy="259045"/>
    <xdr:sp macro="" textlink="">
      <xdr:nvSpPr>
        <xdr:cNvPr id="588" name="テキスト ボックス 587"/>
        <xdr:cNvSpPr txBox="1"/>
      </xdr:nvSpPr>
      <xdr:spPr>
        <a:xfrm>
          <a:off x="13436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89" name="フローチャート: 判断 588"/>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167827</xdr:rowOff>
    </xdr:from>
    <xdr:ext cx="534377" cy="259045"/>
    <xdr:sp macro="" textlink="">
      <xdr:nvSpPr>
        <xdr:cNvPr id="590" name="テキスト ボックス 589"/>
        <xdr:cNvSpPr txBox="1"/>
      </xdr:nvSpPr>
      <xdr:spPr>
        <a:xfrm>
          <a:off x="12547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113238</xdr:rowOff>
    </xdr:from>
    <xdr:to>
      <xdr:col>85</xdr:col>
      <xdr:colOff>177800</xdr:colOff>
      <xdr:row>54</xdr:row>
      <xdr:rowOff>43388</xdr:rowOff>
    </xdr:to>
    <xdr:sp macro="" textlink="">
      <xdr:nvSpPr>
        <xdr:cNvPr id="596" name="楕円 595"/>
        <xdr:cNvSpPr/>
      </xdr:nvSpPr>
      <xdr:spPr>
        <a:xfrm>
          <a:off x="16268700" y="920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136115</xdr:rowOff>
    </xdr:from>
    <xdr:ext cx="599010" cy="259045"/>
    <xdr:sp macro="" textlink="">
      <xdr:nvSpPr>
        <xdr:cNvPr id="597" name="教育費該当値テキスト"/>
        <xdr:cNvSpPr txBox="1"/>
      </xdr:nvSpPr>
      <xdr:spPr>
        <a:xfrm>
          <a:off x="16370300" y="905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113558</xdr:rowOff>
    </xdr:from>
    <xdr:to>
      <xdr:col>81</xdr:col>
      <xdr:colOff>101600</xdr:colOff>
      <xdr:row>56</xdr:row>
      <xdr:rowOff>43708</xdr:rowOff>
    </xdr:to>
    <xdr:sp macro="" textlink="">
      <xdr:nvSpPr>
        <xdr:cNvPr id="598" name="楕円 597"/>
        <xdr:cNvSpPr/>
      </xdr:nvSpPr>
      <xdr:spPr>
        <a:xfrm>
          <a:off x="15430500" y="954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60235</xdr:rowOff>
    </xdr:from>
    <xdr:ext cx="534377" cy="259045"/>
    <xdr:sp macro="" textlink="">
      <xdr:nvSpPr>
        <xdr:cNvPr id="599" name="テキスト ボックス 598"/>
        <xdr:cNvSpPr txBox="1"/>
      </xdr:nvSpPr>
      <xdr:spPr>
        <a:xfrm>
          <a:off x="15214111" y="931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61849</xdr:rowOff>
    </xdr:from>
    <xdr:to>
      <xdr:col>76</xdr:col>
      <xdr:colOff>165100</xdr:colOff>
      <xdr:row>54</xdr:row>
      <xdr:rowOff>163449</xdr:rowOff>
    </xdr:to>
    <xdr:sp macro="" textlink="">
      <xdr:nvSpPr>
        <xdr:cNvPr id="600" name="楕円 599"/>
        <xdr:cNvSpPr/>
      </xdr:nvSpPr>
      <xdr:spPr>
        <a:xfrm>
          <a:off x="14541500" y="932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8526</xdr:rowOff>
    </xdr:from>
    <xdr:ext cx="599010" cy="259045"/>
    <xdr:sp macro="" textlink="">
      <xdr:nvSpPr>
        <xdr:cNvPr id="601" name="テキスト ボックス 600"/>
        <xdr:cNvSpPr txBox="1"/>
      </xdr:nvSpPr>
      <xdr:spPr>
        <a:xfrm>
          <a:off x="14292795" y="909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78056</xdr:rowOff>
    </xdr:from>
    <xdr:to>
      <xdr:col>72</xdr:col>
      <xdr:colOff>38100</xdr:colOff>
      <xdr:row>56</xdr:row>
      <xdr:rowOff>8206</xdr:rowOff>
    </xdr:to>
    <xdr:sp macro="" textlink="">
      <xdr:nvSpPr>
        <xdr:cNvPr id="602" name="楕円 601"/>
        <xdr:cNvSpPr/>
      </xdr:nvSpPr>
      <xdr:spPr>
        <a:xfrm>
          <a:off x="13652500" y="950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24733</xdr:rowOff>
    </xdr:from>
    <xdr:ext cx="534377" cy="259045"/>
    <xdr:sp macro="" textlink="">
      <xdr:nvSpPr>
        <xdr:cNvPr id="603" name="テキスト ボックス 602"/>
        <xdr:cNvSpPr txBox="1"/>
      </xdr:nvSpPr>
      <xdr:spPr>
        <a:xfrm>
          <a:off x="13436111" y="928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55928</xdr:rowOff>
    </xdr:from>
    <xdr:to>
      <xdr:col>67</xdr:col>
      <xdr:colOff>101600</xdr:colOff>
      <xdr:row>55</xdr:row>
      <xdr:rowOff>157528</xdr:rowOff>
    </xdr:to>
    <xdr:sp macro="" textlink="">
      <xdr:nvSpPr>
        <xdr:cNvPr id="604" name="楕円 603"/>
        <xdr:cNvSpPr/>
      </xdr:nvSpPr>
      <xdr:spPr>
        <a:xfrm>
          <a:off x="12763500" y="948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2605</xdr:rowOff>
    </xdr:from>
    <xdr:ext cx="534377" cy="259045"/>
    <xdr:sp macro="" textlink="">
      <xdr:nvSpPr>
        <xdr:cNvPr id="605" name="テキスト ボックス 604"/>
        <xdr:cNvSpPr txBox="1"/>
      </xdr:nvSpPr>
      <xdr:spPr>
        <a:xfrm>
          <a:off x="12547111" y="926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27" name="直線コネクタ 626"/>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28"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30"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1" name="直線コネクタ 630"/>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118684</xdr:rowOff>
    </xdr:from>
    <xdr:to>
      <xdr:col>85</xdr:col>
      <xdr:colOff>127000</xdr:colOff>
      <xdr:row>78</xdr:row>
      <xdr:rowOff>126333</xdr:rowOff>
    </xdr:to>
    <xdr:cxnSp macro="">
      <xdr:nvCxnSpPr>
        <xdr:cNvPr id="632" name="直線コネクタ 631"/>
        <xdr:cNvCxnSpPr/>
      </xdr:nvCxnSpPr>
      <xdr:spPr>
        <a:xfrm flipV="1">
          <a:off x="15481300" y="13491784"/>
          <a:ext cx="8382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61459</xdr:rowOff>
    </xdr:from>
    <xdr:ext cx="469744" cy="259045"/>
    <xdr:sp macro="" textlink="">
      <xdr:nvSpPr>
        <xdr:cNvPr id="633" name="災害復旧費平均値テキスト"/>
        <xdr:cNvSpPr txBox="1"/>
      </xdr:nvSpPr>
      <xdr:spPr>
        <a:xfrm>
          <a:off x="16370300" y="13434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4" name="フローチャート: 判断 633"/>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120721</xdr:rowOff>
    </xdr:from>
    <xdr:to>
      <xdr:col>81</xdr:col>
      <xdr:colOff>50800</xdr:colOff>
      <xdr:row>78</xdr:row>
      <xdr:rowOff>126333</xdr:rowOff>
    </xdr:to>
    <xdr:cxnSp macro="">
      <xdr:nvCxnSpPr>
        <xdr:cNvPr id="635" name="直線コネクタ 634"/>
        <xdr:cNvCxnSpPr/>
      </xdr:nvCxnSpPr>
      <xdr:spPr>
        <a:xfrm>
          <a:off x="14592300" y="13493821"/>
          <a:ext cx="8890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36" name="フローチャート: 判断 635"/>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5267</xdr:rowOff>
    </xdr:from>
    <xdr:ext cx="469744" cy="259045"/>
    <xdr:sp macro="" textlink="">
      <xdr:nvSpPr>
        <xdr:cNvPr id="637" name="テキスト ボックス 636"/>
        <xdr:cNvSpPr txBox="1"/>
      </xdr:nvSpPr>
      <xdr:spPr>
        <a:xfrm>
          <a:off x="15246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120721</xdr:rowOff>
    </xdr:from>
    <xdr:to>
      <xdr:col>76</xdr:col>
      <xdr:colOff>114300</xdr:colOff>
      <xdr:row>78</xdr:row>
      <xdr:rowOff>125803</xdr:rowOff>
    </xdr:to>
    <xdr:cxnSp macro="">
      <xdr:nvCxnSpPr>
        <xdr:cNvPr id="638" name="直線コネクタ 637"/>
        <xdr:cNvCxnSpPr/>
      </xdr:nvCxnSpPr>
      <xdr:spPr>
        <a:xfrm flipV="1">
          <a:off x="13703300" y="13493821"/>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83245</xdr:rowOff>
    </xdr:from>
    <xdr:to>
      <xdr:col>76</xdr:col>
      <xdr:colOff>165100</xdr:colOff>
      <xdr:row>79</xdr:row>
      <xdr:rowOff>13395</xdr:rowOff>
    </xdr:to>
    <xdr:sp macro="" textlink="">
      <xdr:nvSpPr>
        <xdr:cNvPr id="639" name="フローチャート: 判断 638"/>
        <xdr:cNvSpPr/>
      </xdr:nvSpPr>
      <xdr:spPr>
        <a:xfrm>
          <a:off x="14541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4522</xdr:rowOff>
    </xdr:from>
    <xdr:ext cx="469744" cy="259045"/>
    <xdr:sp macro="" textlink="">
      <xdr:nvSpPr>
        <xdr:cNvPr id="640" name="テキスト ボックス 639"/>
        <xdr:cNvSpPr txBox="1"/>
      </xdr:nvSpPr>
      <xdr:spPr>
        <a:xfrm>
          <a:off x="14357428"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97236</xdr:rowOff>
    </xdr:from>
    <xdr:to>
      <xdr:col>71</xdr:col>
      <xdr:colOff>177800</xdr:colOff>
      <xdr:row>78</xdr:row>
      <xdr:rowOff>125803</xdr:rowOff>
    </xdr:to>
    <xdr:cxnSp macro="">
      <xdr:nvCxnSpPr>
        <xdr:cNvPr id="641" name="直線コネクタ 640"/>
        <xdr:cNvCxnSpPr/>
      </xdr:nvCxnSpPr>
      <xdr:spPr>
        <a:xfrm>
          <a:off x="12814300" y="13470336"/>
          <a:ext cx="889000" cy="2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78698</xdr:rowOff>
    </xdr:from>
    <xdr:to>
      <xdr:col>72</xdr:col>
      <xdr:colOff>38100</xdr:colOff>
      <xdr:row>79</xdr:row>
      <xdr:rowOff>8848</xdr:rowOff>
    </xdr:to>
    <xdr:sp macro="" textlink="">
      <xdr:nvSpPr>
        <xdr:cNvPr id="642" name="フローチャート: 判断 641"/>
        <xdr:cNvSpPr/>
      </xdr:nvSpPr>
      <xdr:spPr>
        <a:xfrm>
          <a:off x="13652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171425</xdr:rowOff>
    </xdr:from>
    <xdr:ext cx="469744" cy="259045"/>
    <xdr:sp macro="" textlink="">
      <xdr:nvSpPr>
        <xdr:cNvPr id="643" name="テキスト ボックス 642"/>
        <xdr:cNvSpPr txBox="1"/>
      </xdr:nvSpPr>
      <xdr:spPr>
        <a:xfrm>
          <a:off x="13468428" y="13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73000</xdr:rowOff>
    </xdr:from>
    <xdr:to>
      <xdr:col>67</xdr:col>
      <xdr:colOff>101600</xdr:colOff>
      <xdr:row>79</xdr:row>
      <xdr:rowOff>3150</xdr:rowOff>
    </xdr:to>
    <xdr:sp macro="" textlink="">
      <xdr:nvSpPr>
        <xdr:cNvPr id="644" name="フローチャート: 判断 643"/>
        <xdr:cNvSpPr/>
      </xdr:nvSpPr>
      <xdr:spPr>
        <a:xfrm>
          <a:off x="12763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165727</xdr:rowOff>
    </xdr:from>
    <xdr:ext cx="469744" cy="259045"/>
    <xdr:sp macro="" textlink="">
      <xdr:nvSpPr>
        <xdr:cNvPr id="645" name="テキスト ボックス 644"/>
        <xdr:cNvSpPr txBox="1"/>
      </xdr:nvSpPr>
      <xdr:spPr>
        <a:xfrm>
          <a:off x="12579428" y="135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67884</xdr:rowOff>
    </xdr:from>
    <xdr:to>
      <xdr:col>85</xdr:col>
      <xdr:colOff>177800</xdr:colOff>
      <xdr:row>78</xdr:row>
      <xdr:rowOff>169484</xdr:rowOff>
    </xdr:to>
    <xdr:sp macro="" textlink="">
      <xdr:nvSpPr>
        <xdr:cNvPr id="651" name="楕円 650"/>
        <xdr:cNvSpPr/>
      </xdr:nvSpPr>
      <xdr:spPr>
        <a:xfrm>
          <a:off x="16268700" y="1344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27261</xdr:rowOff>
    </xdr:from>
    <xdr:ext cx="469744" cy="259045"/>
    <xdr:sp macro="" textlink="">
      <xdr:nvSpPr>
        <xdr:cNvPr id="652" name="災害復旧費該当値テキスト"/>
        <xdr:cNvSpPr txBox="1"/>
      </xdr:nvSpPr>
      <xdr:spPr>
        <a:xfrm>
          <a:off x="16370300" y="1322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75533</xdr:rowOff>
    </xdr:from>
    <xdr:to>
      <xdr:col>81</xdr:col>
      <xdr:colOff>101600</xdr:colOff>
      <xdr:row>79</xdr:row>
      <xdr:rowOff>5683</xdr:rowOff>
    </xdr:to>
    <xdr:sp macro="" textlink="">
      <xdr:nvSpPr>
        <xdr:cNvPr id="653" name="楕円 652"/>
        <xdr:cNvSpPr/>
      </xdr:nvSpPr>
      <xdr:spPr>
        <a:xfrm>
          <a:off x="15430500" y="1344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22210</xdr:rowOff>
    </xdr:from>
    <xdr:ext cx="469744" cy="259045"/>
    <xdr:sp macro="" textlink="">
      <xdr:nvSpPr>
        <xdr:cNvPr id="654" name="テキスト ボックス 653"/>
        <xdr:cNvSpPr txBox="1"/>
      </xdr:nvSpPr>
      <xdr:spPr>
        <a:xfrm>
          <a:off x="15246428" y="1322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69921</xdr:rowOff>
    </xdr:from>
    <xdr:to>
      <xdr:col>76</xdr:col>
      <xdr:colOff>165100</xdr:colOff>
      <xdr:row>79</xdr:row>
      <xdr:rowOff>71</xdr:rowOff>
    </xdr:to>
    <xdr:sp macro="" textlink="">
      <xdr:nvSpPr>
        <xdr:cNvPr id="655" name="楕円 654"/>
        <xdr:cNvSpPr/>
      </xdr:nvSpPr>
      <xdr:spPr>
        <a:xfrm>
          <a:off x="14541500" y="1344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16598</xdr:rowOff>
    </xdr:from>
    <xdr:ext cx="469744" cy="259045"/>
    <xdr:sp macro="" textlink="">
      <xdr:nvSpPr>
        <xdr:cNvPr id="656" name="テキスト ボックス 655"/>
        <xdr:cNvSpPr txBox="1"/>
      </xdr:nvSpPr>
      <xdr:spPr>
        <a:xfrm>
          <a:off x="14357428" y="1321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75003</xdr:rowOff>
    </xdr:from>
    <xdr:to>
      <xdr:col>72</xdr:col>
      <xdr:colOff>38100</xdr:colOff>
      <xdr:row>79</xdr:row>
      <xdr:rowOff>5153</xdr:rowOff>
    </xdr:to>
    <xdr:sp macro="" textlink="">
      <xdr:nvSpPr>
        <xdr:cNvPr id="657" name="楕円 656"/>
        <xdr:cNvSpPr/>
      </xdr:nvSpPr>
      <xdr:spPr>
        <a:xfrm>
          <a:off x="13652500" y="134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21680</xdr:rowOff>
    </xdr:from>
    <xdr:ext cx="469744" cy="259045"/>
    <xdr:sp macro="" textlink="">
      <xdr:nvSpPr>
        <xdr:cNvPr id="658" name="テキスト ボックス 657"/>
        <xdr:cNvSpPr txBox="1"/>
      </xdr:nvSpPr>
      <xdr:spPr>
        <a:xfrm>
          <a:off x="13468428" y="1322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46436</xdr:rowOff>
    </xdr:from>
    <xdr:to>
      <xdr:col>67</xdr:col>
      <xdr:colOff>101600</xdr:colOff>
      <xdr:row>78</xdr:row>
      <xdr:rowOff>148036</xdr:rowOff>
    </xdr:to>
    <xdr:sp macro="" textlink="">
      <xdr:nvSpPr>
        <xdr:cNvPr id="659" name="楕円 658"/>
        <xdr:cNvSpPr/>
      </xdr:nvSpPr>
      <xdr:spPr>
        <a:xfrm>
          <a:off x="12763500" y="13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164563</xdr:rowOff>
    </xdr:from>
    <xdr:ext cx="534377" cy="259045"/>
    <xdr:sp macro="" textlink="">
      <xdr:nvSpPr>
        <xdr:cNvPr id="660" name="テキスト ボックス 659"/>
        <xdr:cNvSpPr txBox="1"/>
      </xdr:nvSpPr>
      <xdr:spPr>
        <a:xfrm>
          <a:off x="12547111" y="1319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86" name="直線コネクタ 685"/>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87"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88" name="直線コネクタ 687"/>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89"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90" name="直線コネクタ 689"/>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73003</xdr:rowOff>
    </xdr:from>
    <xdr:to>
      <xdr:col>85</xdr:col>
      <xdr:colOff>127000</xdr:colOff>
      <xdr:row>94</xdr:row>
      <xdr:rowOff>83638</xdr:rowOff>
    </xdr:to>
    <xdr:cxnSp macro="">
      <xdr:nvCxnSpPr>
        <xdr:cNvPr id="691" name="直線コネクタ 690"/>
        <xdr:cNvCxnSpPr/>
      </xdr:nvCxnSpPr>
      <xdr:spPr>
        <a:xfrm>
          <a:off x="15481300" y="16189303"/>
          <a:ext cx="8382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145094</xdr:rowOff>
    </xdr:from>
    <xdr:ext cx="534377" cy="259045"/>
    <xdr:sp macro="" textlink="">
      <xdr:nvSpPr>
        <xdr:cNvPr id="692" name="公債費平均値テキスト"/>
        <xdr:cNvSpPr txBox="1"/>
      </xdr:nvSpPr>
      <xdr:spPr>
        <a:xfrm>
          <a:off x="16370300" y="162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3" name="フローチャート: 判断 692"/>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73003</xdr:rowOff>
    </xdr:from>
    <xdr:to>
      <xdr:col>81</xdr:col>
      <xdr:colOff>50800</xdr:colOff>
      <xdr:row>94</xdr:row>
      <xdr:rowOff>107065</xdr:rowOff>
    </xdr:to>
    <xdr:cxnSp macro="">
      <xdr:nvCxnSpPr>
        <xdr:cNvPr id="694" name="直線コネクタ 693"/>
        <xdr:cNvCxnSpPr/>
      </xdr:nvCxnSpPr>
      <xdr:spPr>
        <a:xfrm flipV="1">
          <a:off x="14592300" y="16189303"/>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5" name="フローチャート: 判断 694"/>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113166</xdr:rowOff>
    </xdr:from>
    <xdr:ext cx="534377" cy="259045"/>
    <xdr:sp macro="" textlink="">
      <xdr:nvSpPr>
        <xdr:cNvPr id="696" name="テキスト ボックス 695"/>
        <xdr:cNvSpPr txBox="1"/>
      </xdr:nvSpPr>
      <xdr:spPr>
        <a:xfrm>
          <a:off x="15214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80363</xdr:rowOff>
    </xdr:from>
    <xdr:to>
      <xdr:col>76</xdr:col>
      <xdr:colOff>114300</xdr:colOff>
      <xdr:row>94</xdr:row>
      <xdr:rowOff>107065</xdr:rowOff>
    </xdr:to>
    <xdr:cxnSp macro="">
      <xdr:nvCxnSpPr>
        <xdr:cNvPr id="697" name="直線コネクタ 696"/>
        <xdr:cNvCxnSpPr/>
      </xdr:nvCxnSpPr>
      <xdr:spPr>
        <a:xfrm>
          <a:off x="13703300" y="16196663"/>
          <a:ext cx="889000" cy="2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13963</xdr:rowOff>
    </xdr:from>
    <xdr:to>
      <xdr:col>76</xdr:col>
      <xdr:colOff>165100</xdr:colOff>
      <xdr:row>95</xdr:row>
      <xdr:rowOff>115563</xdr:rowOff>
    </xdr:to>
    <xdr:sp macro="" textlink="">
      <xdr:nvSpPr>
        <xdr:cNvPr id="698" name="フローチャート: 判断 697"/>
        <xdr:cNvSpPr/>
      </xdr:nvSpPr>
      <xdr:spPr>
        <a:xfrm>
          <a:off x="14541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106690</xdr:rowOff>
    </xdr:from>
    <xdr:ext cx="534377" cy="259045"/>
    <xdr:sp macro="" textlink="">
      <xdr:nvSpPr>
        <xdr:cNvPr id="699" name="テキスト ボックス 698"/>
        <xdr:cNvSpPr txBox="1"/>
      </xdr:nvSpPr>
      <xdr:spPr>
        <a:xfrm>
          <a:off x="14325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80363</xdr:rowOff>
    </xdr:from>
    <xdr:to>
      <xdr:col>71</xdr:col>
      <xdr:colOff>177800</xdr:colOff>
      <xdr:row>94</xdr:row>
      <xdr:rowOff>116427</xdr:rowOff>
    </xdr:to>
    <xdr:cxnSp macro="">
      <xdr:nvCxnSpPr>
        <xdr:cNvPr id="700" name="直線コネクタ 699"/>
        <xdr:cNvCxnSpPr/>
      </xdr:nvCxnSpPr>
      <xdr:spPr>
        <a:xfrm flipV="1">
          <a:off x="12814300" y="16196663"/>
          <a:ext cx="889000" cy="3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30096</xdr:rowOff>
    </xdr:from>
    <xdr:to>
      <xdr:col>72</xdr:col>
      <xdr:colOff>38100</xdr:colOff>
      <xdr:row>95</xdr:row>
      <xdr:rowOff>131696</xdr:rowOff>
    </xdr:to>
    <xdr:sp macro="" textlink="">
      <xdr:nvSpPr>
        <xdr:cNvPr id="701" name="フローチャート: 判断 700"/>
        <xdr:cNvSpPr/>
      </xdr:nvSpPr>
      <xdr:spPr>
        <a:xfrm>
          <a:off x="13652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122823</xdr:rowOff>
    </xdr:from>
    <xdr:ext cx="534377" cy="259045"/>
    <xdr:sp macro="" textlink="">
      <xdr:nvSpPr>
        <xdr:cNvPr id="702" name="テキスト ボックス 701"/>
        <xdr:cNvSpPr txBox="1"/>
      </xdr:nvSpPr>
      <xdr:spPr>
        <a:xfrm>
          <a:off x="13436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36430</xdr:rowOff>
    </xdr:from>
    <xdr:to>
      <xdr:col>67</xdr:col>
      <xdr:colOff>101600</xdr:colOff>
      <xdr:row>95</xdr:row>
      <xdr:rowOff>138030</xdr:rowOff>
    </xdr:to>
    <xdr:sp macro="" textlink="">
      <xdr:nvSpPr>
        <xdr:cNvPr id="703" name="フローチャート: 判断 702"/>
        <xdr:cNvSpPr/>
      </xdr:nvSpPr>
      <xdr:spPr>
        <a:xfrm>
          <a:off x="12763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129157</xdr:rowOff>
    </xdr:from>
    <xdr:ext cx="534377" cy="259045"/>
    <xdr:sp macro="" textlink="">
      <xdr:nvSpPr>
        <xdr:cNvPr id="704" name="テキスト ボックス 703"/>
        <xdr:cNvSpPr txBox="1"/>
      </xdr:nvSpPr>
      <xdr:spPr>
        <a:xfrm>
          <a:off x="12547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32838</xdr:rowOff>
    </xdr:from>
    <xdr:to>
      <xdr:col>85</xdr:col>
      <xdr:colOff>177800</xdr:colOff>
      <xdr:row>94</xdr:row>
      <xdr:rowOff>134438</xdr:rowOff>
    </xdr:to>
    <xdr:sp macro="" textlink="">
      <xdr:nvSpPr>
        <xdr:cNvPr id="710" name="楕円 709"/>
        <xdr:cNvSpPr/>
      </xdr:nvSpPr>
      <xdr:spPr>
        <a:xfrm>
          <a:off x="16268700" y="1614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55715</xdr:rowOff>
    </xdr:from>
    <xdr:ext cx="534377" cy="259045"/>
    <xdr:sp macro="" textlink="">
      <xdr:nvSpPr>
        <xdr:cNvPr id="711" name="公債費該当値テキスト"/>
        <xdr:cNvSpPr txBox="1"/>
      </xdr:nvSpPr>
      <xdr:spPr>
        <a:xfrm>
          <a:off x="16370300" y="1600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22203</xdr:rowOff>
    </xdr:from>
    <xdr:to>
      <xdr:col>81</xdr:col>
      <xdr:colOff>101600</xdr:colOff>
      <xdr:row>94</xdr:row>
      <xdr:rowOff>123803</xdr:rowOff>
    </xdr:to>
    <xdr:sp macro="" textlink="">
      <xdr:nvSpPr>
        <xdr:cNvPr id="712" name="楕円 711"/>
        <xdr:cNvSpPr/>
      </xdr:nvSpPr>
      <xdr:spPr>
        <a:xfrm>
          <a:off x="15430500" y="1613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140330</xdr:rowOff>
    </xdr:from>
    <xdr:ext cx="534377" cy="259045"/>
    <xdr:sp macro="" textlink="">
      <xdr:nvSpPr>
        <xdr:cNvPr id="713" name="テキスト ボックス 712"/>
        <xdr:cNvSpPr txBox="1"/>
      </xdr:nvSpPr>
      <xdr:spPr>
        <a:xfrm>
          <a:off x="15214111" y="1591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56265</xdr:rowOff>
    </xdr:from>
    <xdr:to>
      <xdr:col>76</xdr:col>
      <xdr:colOff>165100</xdr:colOff>
      <xdr:row>94</xdr:row>
      <xdr:rowOff>157865</xdr:rowOff>
    </xdr:to>
    <xdr:sp macro="" textlink="">
      <xdr:nvSpPr>
        <xdr:cNvPr id="714" name="楕円 713"/>
        <xdr:cNvSpPr/>
      </xdr:nvSpPr>
      <xdr:spPr>
        <a:xfrm>
          <a:off x="14541500" y="161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2942</xdr:rowOff>
    </xdr:from>
    <xdr:ext cx="534377" cy="259045"/>
    <xdr:sp macro="" textlink="">
      <xdr:nvSpPr>
        <xdr:cNvPr id="715" name="テキスト ボックス 714"/>
        <xdr:cNvSpPr txBox="1"/>
      </xdr:nvSpPr>
      <xdr:spPr>
        <a:xfrm>
          <a:off x="14325111" y="1594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29563</xdr:rowOff>
    </xdr:from>
    <xdr:to>
      <xdr:col>72</xdr:col>
      <xdr:colOff>38100</xdr:colOff>
      <xdr:row>94</xdr:row>
      <xdr:rowOff>131163</xdr:rowOff>
    </xdr:to>
    <xdr:sp macro="" textlink="">
      <xdr:nvSpPr>
        <xdr:cNvPr id="716" name="楕円 715"/>
        <xdr:cNvSpPr/>
      </xdr:nvSpPr>
      <xdr:spPr>
        <a:xfrm>
          <a:off x="13652500" y="161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147690</xdr:rowOff>
    </xdr:from>
    <xdr:ext cx="534377" cy="259045"/>
    <xdr:sp macro="" textlink="">
      <xdr:nvSpPr>
        <xdr:cNvPr id="717" name="テキスト ボックス 716"/>
        <xdr:cNvSpPr txBox="1"/>
      </xdr:nvSpPr>
      <xdr:spPr>
        <a:xfrm>
          <a:off x="13436111" y="1592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65627</xdr:rowOff>
    </xdr:from>
    <xdr:to>
      <xdr:col>67</xdr:col>
      <xdr:colOff>101600</xdr:colOff>
      <xdr:row>94</xdr:row>
      <xdr:rowOff>167227</xdr:rowOff>
    </xdr:to>
    <xdr:sp macro="" textlink="">
      <xdr:nvSpPr>
        <xdr:cNvPr id="718" name="楕円 717"/>
        <xdr:cNvSpPr/>
      </xdr:nvSpPr>
      <xdr:spPr>
        <a:xfrm>
          <a:off x="12763500" y="1618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12304</xdr:rowOff>
    </xdr:from>
    <xdr:ext cx="534377" cy="259045"/>
    <xdr:sp macro="" textlink="">
      <xdr:nvSpPr>
        <xdr:cNvPr id="719" name="テキスト ボックス 718"/>
        <xdr:cNvSpPr txBox="1"/>
      </xdr:nvSpPr>
      <xdr:spPr>
        <a:xfrm>
          <a:off x="12547111" y="1595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3" name="直線コネクタ 742"/>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4"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46"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47" name="直線コネクタ 746"/>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49"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0" name="フローチャート: 判断 749"/>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2" name="フローチャート: 判断 751"/>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3" name="テキスト ボックス 752"/>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14427</xdr:rowOff>
    </xdr:from>
    <xdr:to>
      <xdr:col>107</xdr:col>
      <xdr:colOff>50800</xdr:colOff>
      <xdr:row>39</xdr:row>
      <xdr:rowOff>44450</xdr:rowOff>
    </xdr:to>
    <xdr:cxnSp macro="">
      <xdr:nvCxnSpPr>
        <xdr:cNvPr id="754" name="直線コネクタ 753"/>
        <xdr:cNvCxnSpPr/>
      </xdr:nvCxnSpPr>
      <xdr:spPr>
        <a:xfrm>
          <a:off x="19545300" y="6015177"/>
          <a:ext cx="889000" cy="7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162357</xdr:rowOff>
    </xdr:from>
    <xdr:to>
      <xdr:col>107</xdr:col>
      <xdr:colOff>101600</xdr:colOff>
      <xdr:row>39</xdr:row>
      <xdr:rowOff>92507</xdr:rowOff>
    </xdr:to>
    <xdr:sp macro="" textlink="">
      <xdr:nvSpPr>
        <xdr:cNvPr id="755" name="フローチャート: 判断 754"/>
        <xdr:cNvSpPr/>
      </xdr:nvSpPr>
      <xdr:spPr>
        <a:xfrm>
          <a:off x="20383500" y="66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109034</xdr:rowOff>
    </xdr:from>
    <xdr:ext cx="313932" cy="259045"/>
    <xdr:sp macro="" textlink="">
      <xdr:nvSpPr>
        <xdr:cNvPr id="756" name="テキスト ボックス 755"/>
        <xdr:cNvSpPr txBox="1"/>
      </xdr:nvSpPr>
      <xdr:spPr>
        <a:xfrm>
          <a:off x="20277333" y="6452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117678</xdr:rowOff>
    </xdr:from>
    <xdr:to>
      <xdr:col>102</xdr:col>
      <xdr:colOff>114300</xdr:colOff>
      <xdr:row>35</xdr:row>
      <xdr:rowOff>14427</xdr:rowOff>
    </xdr:to>
    <xdr:cxnSp macro="">
      <xdr:nvCxnSpPr>
        <xdr:cNvPr id="757" name="直線コネクタ 756"/>
        <xdr:cNvCxnSpPr/>
      </xdr:nvCxnSpPr>
      <xdr:spPr>
        <a:xfrm>
          <a:off x="18656300" y="5775528"/>
          <a:ext cx="889000" cy="2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146355</xdr:rowOff>
    </xdr:from>
    <xdr:to>
      <xdr:col>102</xdr:col>
      <xdr:colOff>165100</xdr:colOff>
      <xdr:row>39</xdr:row>
      <xdr:rowOff>76505</xdr:rowOff>
    </xdr:to>
    <xdr:sp macro="" textlink="">
      <xdr:nvSpPr>
        <xdr:cNvPr id="758" name="フローチャート: 判断 757"/>
        <xdr:cNvSpPr/>
      </xdr:nvSpPr>
      <xdr:spPr>
        <a:xfrm>
          <a:off x="19494500" y="66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67632</xdr:rowOff>
    </xdr:from>
    <xdr:ext cx="378565" cy="259045"/>
    <xdr:sp macro="" textlink="">
      <xdr:nvSpPr>
        <xdr:cNvPr id="759" name="テキスト ボックス 758"/>
        <xdr:cNvSpPr txBox="1"/>
      </xdr:nvSpPr>
      <xdr:spPr>
        <a:xfrm>
          <a:off x="19356017" y="675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0" name="フローチャート: 判断 759"/>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52468</xdr:rowOff>
    </xdr:from>
    <xdr:ext cx="378565" cy="259045"/>
    <xdr:sp macro="" textlink="">
      <xdr:nvSpPr>
        <xdr:cNvPr id="761" name="テキスト ボックス 760"/>
        <xdr:cNvSpPr txBox="1"/>
      </xdr:nvSpPr>
      <xdr:spPr>
        <a:xfrm>
          <a:off x="18467017" y="6739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68"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135077</xdr:rowOff>
    </xdr:from>
    <xdr:to>
      <xdr:col>102</xdr:col>
      <xdr:colOff>165100</xdr:colOff>
      <xdr:row>35</xdr:row>
      <xdr:rowOff>65227</xdr:rowOff>
    </xdr:to>
    <xdr:sp macro="" textlink="">
      <xdr:nvSpPr>
        <xdr:cNvPr id="773" name="楕円 772"/>
        <xdr:cNvSpPr/>
      </xdr:nvSpPr>
      <xdr:spPr>
        <a:xfrm>
          <a:off x="19494500" y="59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81754</xdr:rowOff>
    </xdr:from>
    <xdr:ext cx="469744" cy="259045"/>
    <xdr:sp macro="" textlink="">
      <xdr:nvSpPr>
        <xdr:cNvPr id="774" name="テキスト ボックス 773"/>
        <xdr:cNvSpPr txBox="1"/>
      </xdr:nvSpPr>
      <xdr:spPr>
        <a:xfrm>
          <a:off x="19310428" y="573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66878</xdr:rowOff>
    </xdr:from>
    <xdr:to>
      <xdr:col>98</xdr:col>
      <xdr:colOff>38100</xdr:colOff>
      <xdr:row>33</xdr:row>
      <xdr:rowOff>168478</xdr:rowOff>
    </xdr:to>
    <xdr:sp macro="" textlink="">
      <xdr:nvSpPr>
        <xdr:cNvPr id="775" name="楕円 774"/>
        <xdr:cNvSpPr/>
      </xdr:nvSpPr>
      <xdr:spPr>
        <a:xfrm>
          <a:off x="18605500" y="57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13555</xdr:rowOff>
    </xdr:from>
    <xdr:ext cx="534377" cy="259045"/>
    <xdr:sp macro="" textlink="">
      <xdr:nvSpPr>
        <xdr:cNvPr id="776" name="テキスト ボックス 775"/>
        <xdr:cNvSpPr txBox="1"/>
      </xdr:nvSpPr>
      <xdr:spPr>
        <a:xfrm>
          <a:off x="18389111" y="54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8" name="テキスト ボックス 797"/>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800" name="直線コネクタ 799"/>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1"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3"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4" name="直線コネクタ 803"/>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06"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7" name="フローチャート: 判断 806"/>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9" name="フローチャート: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2" name="フローチャート: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5" name="フローチャート: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フローチャート: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5"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7" name="テキスト ボックス 82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9" name="テキスト ボックス 82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1" name="テキスト ボックス 830"/>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3" name="テキスト ボックス 832"/>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教育費が住民一人当たり</a:t>
          </a:r>
          <a:r>
            <a:rPr kumimoji="1" lang="en-US" altLang="ja-JP" sz="1300">
              <a:latin typeface="ＭＳ Ｐゴシック" panose="020B0600070205080204" pitchFamily="50" charset="-128"/>
              <a:ea typeface="ＭＳ Ｐゴシック" panose="020B0600070205080204" pitchFamily="50" charset="-128"/>
            </a:rPr>
            <a:t>119,306</a:t>
          </a:r>
          <a:r>
            <a:rPr kumimoji="1" lang="ja-JP" altLang="en-US" sz="1300">
              <a:latin typeface="ＭＳ Ｐゴシック" panose="020B0600070205080204" pitchFamily="50" charset="-128"/>
              <a:ea typeface="ＭＳ Ｐゴシック" panose="020B0600070205080204" pitchFamily="50" charset="-128"/>
            </a:rPr>
            <a:t>円となっており、前年度と比べ</a:t>
          </a:r>
          <a:r>
            <a:rPr kumimoji="1" lang="en-US" altLang="ja-JP" sz="1300">
              <a:latin typeface="ＭＳ Ｐゴシック" panose="020B0600070205080204" pitchFamily="50" charset="-128"/>
              <a:ea typeface="ＭＳ Ｐゴシック" panose="020B0600070205080204" pitchFamily="50" charset="-128"/>
            </a:rPr>
            <a:t>45,042</a:t>
          </a:r>
          <a:r>
            <a:rPr kumimoji="1" lang="ja-JP" altLang="en-US" sz="1300">
              <a:latin typeface="ＭＳ Ｐゴシック" panose="020B0600070205080204" pitchFamily="50" charset="-128"/>
              <a:ea typeface="ＭＳ Ｐゴシック" panose="020B0600070205080204" pitchFamily="50" charset="-128"/>
            </a:rPr>
            <a:t>円の増となり、類似団体内平均値と比較して</a:t>
          </a:r>
          <a:r>
            <a:rPr kumimoji="1" lang="en-US" altLang="ja-JP" sz="1300">
              <a:latin typeface="ＭＳ Ｐゴシック" panose="020B0600070205080204" pitchFamily="50" charset="-128"/>
              <a:ea typeface="ＭＳ Ｐゴシック" panose="020B0600070205080204" pitchFamily="50" charset="-128"/>
            </a:rPr>
            <a:t>60,677</a:t>
          </a:r>
          <a:r>
            <a:rPr kumimoji="1" lang="ja-JP" altLang="en-US" sz="1300">
              <a:latin typeface="ＭＳ Ｐゴシック" panose="020B0600070205080204" pitchFamily="50" charset="-128"/>
              <a:ea typeface="ＭＳ Ｐゴシック" panose="020B0600070205080204" pitchFamily="50" charset="-128"/>
            </a:rPr>
            <a:t>円高い状況にある。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これは、杵築中学校改築事業、国指定史跡指定による小熊山古墳・御塔山古墳公有化事業が増となったことが大きな要因となっている。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杵築中学校の工事開始と小熊山古墳・御塔山古墳の用地買収が続くため、高い状態で推移していくと見込まれるが、その他の事業費の見直しや公民館、スポーツ施設等の適正管理等により経費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366,473</a:t>
          </a:r>
          <a:r>
            <a:rPr kumimoji="1" lang="ja-JP" altLang="en-US" sz="1400">
              <a:latin typeface="ＭＳ ゴシック" pitchFamily="49" charset="-128"/>
              <a:ea typeface="ＭＳ ゴシック" pitchFamily="49" charset="-128"/>
            </a:rPr>
            <a:t>千円の積立金に対して、</a:t>
          </a:r>
          <a:r>
            <a:rPr kumimoji="1" lang="en-US" altLang="ja-JP" sz="1400">
              <a:latin typeface="ＭＳ ゴシック" pitchFamily="49" charset="-128"/>
              <a:ea typeface="ＭＳ ゴシック" pitchFamily="49" charset="-128"/>
            </a:rPr>
            <a:t>693,352</a:t>
          </a:r>
          <a:r>
            <a:rPr kumimoji="1" lang="ja-JP" altLang="en-US" sz="1400">
              <a:latin typeface="ＭＳ ゴシック" pitchFamily="49" charset="-128"/>
              <a:ea typeface="ＭＳ ゴシック" pitchFamily="49" charset="-128"/>
            </a:rPr>
            <a:t>千円の取崩額があったため、残高が減額した。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実質収支額については、前年度</a:t>
          </a:r>
          <a:r>
            <a:rPr kumimoji="1" lang="en-US" altLang="ja-JP" sz="1400">
              <a:latin typeface="ＭＳ ゴシック" pitchFamily="49" charset="-128"/>
              <a:ea typeface="ＭＳ ゴシック" pitchFamily="49" charset="-128"/>
            </a:rPr>
            <a:t>687,356</a:t>
          </a:r>
          <a:r>
            <a:rPr kumimoji="1" lang="ja-JP" altLang="en-US" sz="1400">
              <a:latin typeface="ＭＳ ゴシック" pitchFamily="49" charset="-128"/>
              <a:ea typeface="ＭＳ ゴシック" pitchFamily="49" charset="-128"/>
            </a:rPr>
            <a:t>千円から</a:t>
          </a:r>
          <a:r>
            <a:rPr kumimoji="1" lang="en-US" altLang="ja-JP" sz="1400">
              <a:latin typeface="ＭＳ ゴシック" pitchFamily="49" charset="-128"/>
              <a:ea typeface="ＭＳ ゴシック" pitchFamily="49" charset="-128"/>
            </a:rPr>
            <a:t>498,109</a:t>
          </a:r>
          <a:r>
            <a:rPr kumimoji="1" lang="ja-JP" altLang="en-US" sz="1400">
              <a:latin typeface="ＭＳ ゴシック" pitchFamily="49" charset="-128"/>
              <a:ea typeface="ＭＳ ゴシック" pitchFamily="49" charset="-128"/>
            </a:rPr>
            <a:t>千円と減額し、実質収支比率も</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今後も、伸び続ける社会保障費や大型建設事業等により厳しい財政運営が予想されるが、急な財政需要に対応できるように、財政基盤の強化を図っていく必要がある。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黒字額が大きなものは山香病院事業会計（</a:t>
          </a:r>
          <a:r>
            <a:rPr kumimoji="1" lang="en-US" altLang="ja-JP" sz="1400">
              <a:latin typeface="ＭＳ ゴシック" pitchFamily="49" charset="-128"/>
              <a:ea typeface="ＭＳ ゴシック" pitchFamily="49" charset="-128"/>
            </a:rPr>
            <a:t>1,067,780</a:t>
          </a:r>
          <a:r>
            <a:rPr kumimoji="1" lang="ja-JP" altLang="en-US" sz="1400">
              <a:latin typeface="ＭＳ ゴシック" pitchFamily="49" charset="-128"/>
              <a:ea typeface="ＭＳ ゴシック" pitchFamily="49" charset="-128"/>
            </a:rPr>
            <a:t>千円・前年度比△</a:t>
          </a:r>
          <a:r>
            <a:rPr kumimoji="1" lang="en-US" altLang="ja-JP" sz="1400">
              <a:latin typeface="ＭＳ ゴシック" pitchFamily="49" charset="-128"/>
              <a:ea typeface="ＭＳ ゴシック" pitchFamily="49" charset="-128"/>
            </a:rPr>
            <a:t>94,431</a:t>
          </a:r>
          <a:r>
            <a:rPr kumimoji="1" lang="ja-JP" altLang="en-US" sz="1400">
              <a:latin typeface="ＭＳ ゴシック" pitchFamily="49" charset="-128"/>
              <a:ea typeface="ＭＳ ゴシック" pitchFamily="49" charset="-128"/>
            </a:rPr>
            <a:t>千円）、次いで一般会計（</a:t>
          </a:r>
          <a:r>
            <a:rPr kumimoji="1" lang="en-US" altLang="ja-JP" sz="1400">
              <a:latin typeface="ＭＳ ゴシック" pitchFamily="49" charset="-128"/>
              <a:ea typeface="ＭＳ ゴシック" pitchFamily="49" charset="-128"/>
            </a:rPr>
            <a:t>498,109</a:t>
          </a:r>
          <a:r>
            <a:rPr kumimoji="1" lang="ja-JP" altLang="en-US" sz="1400">
              <a:latin typeface="ＭＳ ゴシック" pitchFamily="49" charset="-128"/>
              <a:ea typeface="ＭＳ ゴシック" pitchFamily="49" charset="-128"/>
            </a:rPr>
            <a:t>千円・前年度比△</a:t>
          </a:r>
          <a:r>
            <a:rPr kumimoji="1" lang="en-US" altLang="ja-JP" sz="1400">
              <a:latin typeface="ＭＳ ゴシック" pitchFamily="49" charset="-128"/>
              <a:ea typeface="ＭＳ ゴシック" pitchFamily="49" charset="-128"/>
            </a:rPr>
            <a:t>189,247</a:t>
          </a:r>
          <a:r>
            <a:rPr kumimoji="1" lang="ja-JP" altLang="en-US" sz="1400">
              <a:latin typeface="ＭＳ ゴシック" pitchFamily="49" charset="-128"/>
              <a:ea typeface="ＭＳ ゴシック" pitchFamily="49" charset="-128"/>
            </a:rPr>
            <a:t>千円）、水道事業会計（</a:t>
          </a:r>
          <a:r>
            <a:rPr kumimoji="1" lang="en-US" altLang="ja-JP" sz="1400">
              <a:latin typeface="ＭＳ ゴシック" pitchFamily="49" charset="-128"/>
              <a:ea typeface="ＭＳ ゴシック" pitchFamily="49" charset="-128"/>
            </a:rPr>
            <a:t>491,857</a:t>
          </a:r>
          <a:r>
            <a:rPr kumimoji="1" lang="ja-JP" altLang="en-US" sz="1400">
              <a:latin typeface="ＭＳ ゴシック" pitchFamily="49" charset="-128"/>
              <a:ea typeface="ＭＳ ゴシック" pitchFamily="49" charset="-128"/>
            </a:rPr>
            <a:t>千円・前年度比</a:t>
          </a:r>
          <a:r>
            <a:rPr kumimoji="1" lang="en-US" altLang="ja-JP" sz="1400">
              <a:latin typeface="ＭＳ ゴシック" pitchFamily="49" charset="-128"/>
              <a:ea typeface="ＭＳ ゴシック" pitchFamily="49" charset="-128"/>
            </a:rPr>
            <a:t>43,269</a:t>
          </a:r>
          <a:r>
            <a:rPr kumimoji="1" lang="ja-JP" altLang="en-US" sz="1400">
              <a:latin typeface="ＭＳ ゴシック" pitchFamily="49" charset="-128"/>
              <a:ea typeface="ＭＳ ゴシック" pitchFamily="49" charset="-128"/>
            </a:rPr>
            <a:t>千円）となっている。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総体である連結実質赤字比率は、△</a:t>
          </a:r>
          <a:r>
            <a:rPr kumimoji="1" lang="en-US" altLang="ja-JP" sz="1400">
              <a:latin typeface="ＭＳ ゴシック" pitchFamily="49" charset="-128"/>
              <a:ea typeface="ＭＳ ゴシック" pitchFamily="49" charset="-128"/>
            </a:rPr>
            <a:t>21.35</a:t>
          </a:r>
          <a:r>
            <a:rPr kumimoji="1" lang="ja-JP" altLang="en-US" sz="1400">
              <a:latin typeface="ＭＳ ゴシック" pitchFamily="49" charset="-128"/>
              <a:ea typeface="ＭＳ ゴシック" pitchFamily="49" charset="-128"/>
            </a:rPr>
            <a:t>％となり当面のところ「健全に財政運営できる」と判断できる。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普通交付税の合併算定替縮減もあり、一般財源確保が厳しい状況が続いている。また、山香病院の老朽化に伴う建替え工事や社会保障費の増加傾向、高齢者社会に伴う国民健康保険、後期高齢者医療保険、介護保険も増加することが見込まれる。そのような中で安定した財政運営を行うためには基金を有効活用し、長期的な事業計画を随時見直し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20913792</v>
      </c>
      <c r="BO4" s="410"/>
      <c r="BP4" s="410"/>
      <c r="BQ4" s="410"/>
      <c r="BR4" s="410"/>
      <c r="BS4" s="410"/>
      <c r="BT4" s="410"/>
      <c r="BU4" s="411"/>
      <c r="BV4" s="409">
        <v>20232484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4.7</v>
      </c>
      <c r="CU4" s="416"/>
      <c r="CV4" s="416"/>
      <c r="CW4" s="416"/>
      <c r="CX4" s="416"/>
      <c r="CY4" s="416"/>
      <c r="CZ4" s="416"/>
      <c r="DA4" s="417"/>
      <c r="DB4" s="415">
        <v>6.4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20308460</v>
      </c>
      <c r="BO5" s="447"/>
      <c r="BP5" s="447"/>
      <c r="BQ5" s="447"/>
      <c r="BR5" s="447"/>
      <c r="BS5" s="447"/>
      <c r="BT5" s="447"/>
      <c r="BU5" s="448"/>
      <c r="BV5" s="446">
        <v>19490951</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98.5</v>
      </c>
      <c r="CU5" s="444"/>
      <c r="CV5" s="444"/>
      <c r="CW5" s="444"/>
      <c r="CX5" s="444"/>
      <c r="CY5" s="444"/>
      <c r="CZ5" s="444"/>
      <c r="DA5" s="445"/>
      <c r="DB5" s="443">
        <v>96.4</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605332</v>
      </c>
      <c r="BO6" s="447"/>
      <c r="BP6" s="447"/>
      <c r="BQ6" s="447"/>
      <c r="BR6" s="447"/>
      <c r="BS6" s="447"/>
      <c r="BT6" s="447"/>
      <c r="BU6" s="448"/>
      <c r="BV6" s="446">
        <v>741533</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103.2</v>
      </c>
      <c r="CU6" s="484"/>
      <c r="CV6" s="484"/>
      <c r="CW6" s="484"/>
      <c r="CX6" s="484"/>
      <c r="CY6" s="484"/>
      <c r="CZ6" s="484"/>
      <c r="DA6" s="485"/>
      <c r="DB6" s="483">
        <v>100.9</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107223</v>
      </c>
      <c r="BO7" s="447"/>
      <c r="BP7" s="447"/>
      <c r="BQ7" s="447"/>
      <c r="BR7" s="447"/>
      <c r="BS7" s="447"/>
      <c r="BT7" s="447"/>
      <c r="BU7" s="448"/>
      <c r="BV7" s="446">
        <v>54177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10595558</v>
      </c>
      <c r="CU7" s="447"/>
      <c r="CV7" s="447"/>
      <c r="CW7" s="447"/>
      <c r="CX7" s="447"/>
      <c r="CY7" s="447"/>
      <c r="CZ7" s="447"/>
      <c r="DA7" s="448"/>
      <c r="DB7" s="446">
        <v>10676912</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498109</v>
      </c>
      <c r="BO8" s="447"/>
      <c r="BP8" s="447"/>
      <c r="BQ8" s="447"/>
      <c r="BR8" s="447"/>
      <c r="BS8" s="447"/>
      <c r="BT8" s="447"/>
      <c r="BU8" s="448"/>
      <c r="BV8" s="446">
        <v>687356</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0.34</v>
      </c>
      <c r="CU8" s="487"/>
      <c r="CV8" s="487"/>
      <c r="CW8" s="487"/>
      <c r="CX8" s="487"/>
      <c r="CY8" s="487"/>
      <c r="CZ8" s="487"/>
      <c r="DA8" s="488"/>
      <c r="DB8" s="486">
        <v>0.34</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30185</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103</v>
      </c>
      <c r="AV9" s="479"/>
      <c r="AW9" s="479"/>
      <c r="AX9" s="479"/>
      <c r="AY9" s="480" t="s">
        <v>110</v>
      </c>
      <c r="AZ9" s="481"/>
      <c r="BA9" s="481"/>
      <c r="BB9" s="481"/>
      <c r="BC9" s="481"/>
      <c r="BD9" s="481"/>
      <c r="BE9" s="481"/>
      <c r="BF9" s="481"/>
      <c r="BG9" s="481"/>
      <c r="BH9" s="481"/>
      <c r="BI9" s="481"/>
      <c r="BJ9" s="481"/>
      <c r="BK9" s="481"/>
      <c r="BL9" s="481"/>
      <c r="BM9" s="482"/>
      <c r="BN9" s="446">
        <v>-189247</v>
      </c>
      <c r="BO9" s="447"/>
      <c r="BP9" s="447"/>
      <c r="BQ9" s="447"/>
      <c r="BR9" s="447"/>
      <c r="BS9" s="447"/>
      <c r="BT9" s="447"/>
      <c r="BU9" s="448"/>
      <c r="BV9" s="446">
        <v>-126221</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18.2</v>
      </c>
      <c r="CU9" s="444"/>
      <c r="CV9" s="444"/>
      <c r="CW9" s="444"/>
      <c r="CX9" s="444"/>
      <c r="CY9" s="444"/>
      <c r="CZ9" s="444"/>
      <c r="DA9" s="445"/>
      <c r="DB9" s="443">
        <v>17.899999999999999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32083</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366473</v>
      </c>
      <c r="BO10" s="447"/>
      <c r="BP10" s="447"/>
      <c r="BQ10" s="447"/>
      <c r="BR10" s="447"/>
      <c r="BS10" s="447"/>
      <c r="BT10" s="447"/>
      <c r="BU10" s="448"/>
      <c r="BV10" s="446">
        <v>423609</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29871</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96</v>
      </c>
      <c r="AV12" s="479"/>
      <c r="AW12" s="479"/>
      <c r="AX12" s="479"/>
      <c r="AY12" s="480" t="s">
        <v>129</v>
      </c>
      <c r="AZ12" s="481"/>
      <c r="BA12" s="481"/>
      <c r="BB12" s="481"/>
      <c r="BC12" s="481"/>
      <c r="BD12" s="481"/>
      <c r="BE12" s="481"/>
      <c r="BF12" s="481"/>
      <c r="BG12" s="481"/>
      <c r="BH12" s="481"/>
      <c r="BI12" s="481"/>
      <c r="BJ12" s="481"/>
      <c r="BK12" s="481"/>
      <c r="BL12" s="481"/>
      <c r="BM12" s="482"/>
      <c r="BN12" s="446">
        <v>693352</v>
      </c>
      <c r="BO12" s="447"/>
      <c r="BP12" s="447"/>
      <c r="BQ12" s="447"/>
      <c r="BR12" s="447"/>
      <c r="BS12" s="447"/>
      <c r="BT12" s="447"/>
      <c r="BU12" s="448"/>
      <c r="BV12" s="446">
        <v>360007</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29718</v>
      </c>
      <c r="S13" s="528"/>
      <c r="T13" s="528"/>
      <c r="U13" s="528"/>
      <c r="V13" s="529"/>
      <c r="W13" s="462" t="s">
        <v>133</v>
      </c>
      <c r="X13" s="463"/>
      <c r="Y13" s="463"/>
      <c r="Z13" s="463"/>
      <c r="AA13" s="463"/>
      <c r="AB13" s="453"/>
      <c r="AC13" s="497">
        <v>2150</v>
      </c>
      <c r="AD13" s="498"/>
      <c r="AE13" s="498"/>
      <c r="AF13" s="498"/>
      <c r="AG13" s="537"/>
      <c r="AH13" s="497">
        <v>2577</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-516126</v>
      </c>
      <c r="BO13" s="447"/>
      <c r="BP13" s="447"/>
      <c r="BQ13" s="447"/>
      <c r="BR13" s="447"/>
      <c r="BS13" s="447"/>
      <c r="BT13" s="447"/>
      <c r="BU13" s="448"/>
      <c r="BV13" s="446">
        <v>-62619</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9.6999999999999993</v>
      </c>
      <c r="CU13" s="444"/>
      <c r="CV13" s="444"/>
      <c r="CW13" s="444"/>
      <c r="CX13" s="444"/>
      <c r="CY13" s="444"/>
      <c r="CZ13" s="444"/>
      <c r="DA13" s="445"/>
      <c r="DB13" s="443">
        <v>9.3000000000000007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30222</v>
      </c>
      <c r="S14" s="528"/>
      <c r="T14" s="528"/>
      <c r="U14" s="528"/>
      <c r="V14" s="529"/>
      <c r="W14" s="436"/>
      <c r="X14" s="437"/>
      <c r="Y14" s="437"/>
      <c r="Z14" s="437"/>
      <c r="AA14" s="437"/>
      <c r="AB14" s="426"/>
      <c r="AC14" s="530">
        <v>16.100000000000001</v>
      </c>
      <c r="AD14" s="531"/>
      <c r="AE14" s="531"/>
      <c r="AF14" s="531"/>
      <c r="AG14" s="532"/>
      <c r="AH14" s="530">
        <v>18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42.6</v>
      </c>
      <c r="CU14" s="542"/>
      <c r="CV14" s="542"/>
      <c r="CW14" s="542"/>
      <c r="CX14" s="542"/>
      <c r="CY14" s="542"/>
      <c r="CZ14" s="542"/>
      <c r="DA14" s="543"/>
      <c r="DB14" s="541">
        <v>39</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30104</v>
      </c>
      <c r="S15" s="528"/>
      <c r="T15" s="528"/>
      <c r="U15" s="528"/>
      <c r="V15" s="529"/>
      <c r="W15" s="462" t="s">
        <v>141</v>
      </c>
      <c r="X15" s="463"/>
      <c r="Y15" s="463"/>
      <c r="Z15" s="463"/>
      <c r="AA15" s="463"/>
      <c r="AB15" s="453"/>
      <c r="AC15" s="497">
        <v>3685</v>
      </c>
      <c r="AD15" s="498"/>
      <c r="AE15" s="498"/>
      <c r="AF15" s="498"/>
      <c r="AG15" s="537"/>
      <c r="AH15" s="497">
        <v>4291</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3091977</v>
      </c>
      <c r="BO15" s="410"/>
      <c r="BP15" s="410"/>
      <c r="BQ15" s="410"/>
      <c r="BR15" s="410"/>
      <c r="BS15" s="410"/>
      <c r="BT15" s="410"/>
      <c r="BU15" s="411"/>
      <c r="BV15" s="409">
        <v>3031500</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27.5</v>
      </c>
      <c r="AD16" s="531"/>
      <c r="AE16" s="531"/>
      <c r="AF16" s="531"/>
      <c r="AG16" s="532"/>
      <c r="AH16" s="530">
        <v>30</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8974909</v>
      </c>
      <c r="BO16" s="447"/>
      <c r="BP16" s="447"/>
      <c r="BQ16" s="447"/>
      <c r="BR16" s="447"/>
      <c r="BS16" s="447"/>
      <c r="BT16" s="447"/>
      <c r="BU16" s="448"/>
      <c r="BV16" s="446">
        <v>8945432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7546</v>
      </c>
      <c r="AD17" s="498"/>
      <c r="AE17" s="498"/>
      <c r="AF17" s="498"/>
      <c r="AG17" s="537"/>
      <c r="AH17" s="497">
        <v>7437</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3896497</v>
      </c>
      <c r="BO17" s="447"/>
      <c r="BP17" s="447"/>
      <c r="BQ17" s="447"/>
      <c r="BR17" s="447"/>
      <c r="BS17" s="447"/>
      <c r="BT17" s="447"/>
      <c r="BU17" s="448"/>
      <c r="BV17" s="446">
        <v>3808222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280.08</v>
      </c>
      <c r="M18" s="559"/>
      <c r="N18" s="559"/>
      <c r="O18" s="559"/>
      <c r="P18" s="559"/>
      <c r="Q18" s="559"/>
      <c r="R18" s="560"/>
      <c r="S18" s="560"/>
      <c r="T18" s="560"/>
      <c r="U18" s="560"/>
      <c r="V18" s="561"/>
      <c r="W18" s="464"/>
      <c r="X18" s="465"/>
      <c r="Y18" s="465"/>
      <c r="Z18" s="465"/>
      <c r="AA18" s="465"/>
      <c r="AB18" s="456"/>
      <c r="AC18" s="562">
        <v>56.4</v>
      </c>
      <c r="AD18" s="563"/>
      <c r="AE18" s="563"/>
      <c r="AF18" s="563"/>
      <c r="AG18" s="564"/>
      <c r="AH18" s="562">
        <v>52</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10520464</v>
      </c>
      <c r="BO18" s="447"/>
      <c r="BP18" s="447"/>
      <c r="BQ18" s="447"/>
      <c r="BR18" s="447"/>
      <c r="BS18" s="447"/>
      <c r="BT18" s="447"/>
      <c r="BU18" s="448"/>
      <c r="BV18" s="446">
        <v>10437536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108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13000134</v>
      </c>
      <c r="BO19" s="447"/>
      <c r="BP19" s="447"/>
      <c r="BQ19" s="447"/>
      <c r="BR19" s="447"/>
      <c r="BS19" s="447"/>
      <c r="BT19" s="447"/>
      <c r="BU19" s="448"/>
      <c r="BV19" s="446">
        <v>13528209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12084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23900215</v>
      </c>
      <c r="BO23" s="447"/>
      <c r="BP23" s="447"/>
      <c r="BQ23" s="447"/>
      <c r="BR23" s="447"/>
      <c r="BS23" s="447"/>
      <c r="BT23" s="447"/>
      <c r="BU23" s="448"/>
      <c r="BV23" s="446">
        <v>23171869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8200</v>
      </c>
      <c r="R24" s="498"/>
      <c r="S24" s="498"/>
      <c r="T24" s="498"/>
      <c r="U24" s="498"/>
      <c r="V24" s="537"/>
      <c r="W24" s="596"/>
      <c r="X24" s="584"/>
      <c r="Y24" s="585"/>
      <c r="Z24" s="496" t="s">
        <v>165</v>
      </c>
      <c r="AA24" s="476"/>
      <c r="AB24" s="476"/>
      <c r="AC24" s="476"/>
      <c r="AD24" s="476"/>
      <c r="AE24" s="476"/>
      <c r="AF24" s="476"/>
      <c r="AG24" s="477"/>
      <c r="AH24" s="497">
        <v>285</v>
      </c>
      <c r="AI24" s="498"/>
      <c r="AJ24" s="498"/>
      <c r="AK24" s="498"/>
      <c r="AL24" s="537"/>
      <c r="AM24" s="497">
        <v>950190</v>
      </c>
      <c r="AN24" s="498"/>
      <c r="AO24" s="498"/>
      <c r="AP24" s="498"/>
      <c r="AQ24" s="498"/>
      <c r="AR24" s="537"/>
      <c r="AS24" s="497">
        <v>3334</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15806714</v>
      </c>
      <c r="BO24" s="447"/>
      <c r="BP24" s="447"/>
      <c r="BQ24" s="447"/>
      <c r="BR24" s="447"/>
      <c r="BS24" s="447"/>
      <c r="BT24" s="447"/>
      <c r="BU24" s="448"/>
      <c r="BV24" s="446">
        <v>14517779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6550</v>
      </c>
      <c r="R25" s="498"/>
      <c r="S25" s="498"/>
      <c r="T25" s="498"/>
      <c r="U25" s="498"/>
      <c r="V25" s="537"/>
      <c r="W25" s="596"/>
      <c r="X25" s="584"/>
      <c r="Y25" s="585"/>
      <c r="Z25" s="496" t="s">
        <v>168</v>
      </c>
      <c r="AA25" s="476"/>
      <c r="AB25" s="476"/>
      <c r="AC25" s="476"/>
      <c r="AD25" s="476"/>
      <c r="AE25" s="476"/>
      <c r="AF25" s="476"/>
      <c r="AG25" s="477"/>
      <c r="AH25" s="497" t="s">
        <v>123</v>
      </c>
      <c r="AI25" s="498"/>
      <c r="AJ25" s="498"/>
      <c r="AK25" s="498"/>
      <c r="AL25" s="537"/>
      <c r="AM25" s="497" t="s">
        <v>169</v>
      </c>
      <c r="AN25" s="498"/>
      <c r="AO25" s="498"/>
      <c r="AP25" s="498"/>
      <c r="AQ25" s="498"/>
      <c r="AR25" s="537"/>
      <c r="AS25" s="497" t="s">
        <v>170</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2192756</v>
      </c>
      <c r="BO25" s="410"/>
      <c r="BP25" s="410"/>
      <c r="BQ25" s="410"/>
      <c r="BR25" s="410"/>
      <c r="BS25" s="410"/>
      <c r="BT25" s="410"/>
      <c r="BU25" s="411"/>
      <c r="BV25" s="409">
        <v>1559083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172</v>
      </c>
      <c r="F26" s="476"/>
      <c r="G26" s="476"/>
      <c r="H26" s="476"/>
      <c r="I26" s="476"/>
      <c r="J26" s="476"/>
      <c r="K26" s="477"/>
      <c r="L26" s="497">
        <v>1</v>
      </c>
      <c r="M26" s="498"/>
      <c r="N26" s="498"/>
      <c r="O26" s="498"/>
      <c r="P26" s="537"/>
      <c r="Q26" s="497">
        <v>5800</v>
      </c>
      <c r="R26" s="498"/>
      <c r="S26" s="498"/>
      <c r="T26" s="498"/>
      <c r="U26" s="498"/>
      <c r="V26" s="537"/>
      <c r="W26" s="596"/>
      <c r="X26" s="584"/>
      <c r="Y26" s="585"/>
      <c r="Z26" s="496" t="s">
        <v>173</v>
      </c>
      <c r="AA26" s="606"/>
      <c r="AB26" s="606"/>
      <c r="AC26" s="606"/>
      <c r="AD26" s="606"/>
      <c r="AE26" s="606"/>
      <c r="AF26" s="606"/>
      <c r="AG26" s="607"/>
      <c r="AH26" s="497">
        <v>7</v>
      </c>
      <c r="AI26" s="498"/>
      <c r="AJ26" s="498"/>
      <c r="AK26" s="498"/>
      <c r="AL26" s="537"/>
      <c r="AM26" s="497">
        <v>23800</v>
      </c>
      <c r="AN26" s="498"/>
      <c r="AO26" s="498"/>
      <c r="AP26" s="498"/>
      <c r="AQ26" s="498"/>
      <c r="AR26" s="537"/>
      <c r="AS26" s="497">
        <v>3400</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175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176</v>
      </c>
      <c r="F27" s="476"/>
      <c r="G27" s="476"/>
      <c r="H27" s="476"/>
      <c r="I27" s="476"/>
      <c r="J27" s="476"/>
      <c r="K27" s="477"/>
      <c r="L27" s="497">
        <v>1</v>
      </c>
      <c r="M27" s="498"/>
      <c r="N27" s="498"/>
      <c r="O27" s="498"/>
      <c r="P27" s="537"/>
      <c r="Q27" s="497">
        <v>4100</v>
      </c>
      <c r="R27" s="498"/>
      <c r="S27" s="498"/>
      <c r="T27" s="498"/>
      <c r="U27" s="498"/>
      <c r="V27" s="537"/>
      <c r="W27" s="596"/>
      <c r="X27" s="584"/>
      <c r="Y27" s="585"/>
      <c r="Z27" s="496" t="s">
        <v>177</v>
      </c>
      <c r="AA27" s="476"/>
      <c r="AB27" s="476"/>
      <c r="AC27" s="476"/>
      <c r="AD27" s="476"/>
      <c r="AE27" s="476"/>
      <c r="AF27" s="476"/>
      <c r="AG27" s="477"/>
      <c r="AH27" s="497">
        <v>14</v>
      </c>
      <c r="AI27" s="498"/>
      <c r="AJ27" s="498"/>
      <c r="AK27" s="498"/>
      <c r="AL27" s="537"/>
      <c r="AM27" s="497">
        <v>47795</v>
      </c>
      <c r="AN27" s="498"/>
      <c r="AO27" s="498"/>
      <c r="AP27" s="498"/>
      <c r="AQ27" s="498"/>
      <c r="AR27" s="537"/>
      <c r="AS27" s="497">
        <v>3414</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560560</v>
      </c>
      <c r="BO27" s="620"/>
      <c r="BP27" s="620"/>
      <c r="BQ27" s="620"/>
      <c r="BR27" s="620"/>
      <c r="BS27" s="620"/>
      <c r="BT27" s="620"/>
      <c r="BU27" s="621"/>
      <c r="BV27" s="619">
        <v>560487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179</v>
      </c>
      <c r="F28" s="476"/>
      <c r="G28" s="476"/>
      <c r="H28" s="476"/>
      <c r="I28" s="476"/>
      <c r="J28" s="476"/>
      <c r="K28" s="477"/>
      <c r="L28" s="497">
        <v>1</v>
      </c>
      <c r="M28" s="498"/>
      <c r="N28" s="498"/>
      <c r="O28" s="498"/>
      <c r="P28" s="537"/>
      <c r="Q28" s="497">
        <v>3600</v>
      </c>
      <c r="R28" s="498"/>
      <c r="S28" s="498"/>
      <c r="T28" s="498"/>
      <c r="U28" s="498"/>
      <c r="V28" s="537"/>
      <c r="W28" s="596"/>
      <c r="X28" s="584"/>
      <c r="Y28" s="585"/>
      <c r="Z28" s="496" t="s">
        <v>180</v>
      </c>
      <c r="AA28" s="476"/>
      <c r="AB28" s="476"/>
      <c r="AC28" s="476"/>
      <c r="AD28" s="476"/>
      <c r="AE28" s="476"/>
      <c r="AF28" s="476"/>
      <c r="AG28" s="477"/>
      <c r="AH28" s="497" t="s">
        <v>175</v>
      </c>
      <c r="AI28" s="498"/>
      <c r="AJ28" s="498"/>
      <c r="AK28" s="498"/>
      <c r="AL28" s="537"/>
      <c r="AM28" s="497" t="s">
        <v>123</v>
      </c>
      <c r="AN28" s="498"/>
      <c r="AO28" s="498"/>
      <c r="AP28" s="498"/>
      <c r="AQ28" s="498"/>
      <c r="AR28" s="537"/>
      <c r="AS28" s="497" t="s">
        <v>123</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3835677</v>
      </c>
      <c r="BO28" s="410"/>
      <c r="BP28" s="410"/>
      <c r="BQ28" s="410"/>
      <c r="BR28" s="410"/>
      <c r="BS28" s="410"/>
      <c r="BT28" s="410"/>
      <c r="BU28" s="411"/>
      <c r="BV28" s="409">
        <v>4162556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182</v>
      </c>
      <c r="F29" s="476"/>
      <c r="G29" s="476"/>
      <c r="H29" s="476"/>
      <c r="I29" s="476"/>
      <c r="J29" s="476"/>
      <c r="K29" s="477"/>
      <c r="L29" s="497">
        <v>16</v>
      </c>
      <c r="M29" s="498"/>
      <c r="N29" s="498"/>
      <c r="O29" s="498"/>
      <c r="P29" s="537"/>
      <c r="Q29" s="497">
        <v>3400</v>
      </c>
      <c r="R29" s="498"/>
      <c r="S29" s="498"/>
      <c r="T29" s="498"/>
      <c r="U29" s="498"/>
      <c r="V29" s="537"/>
      <c r="W29" s="597"/>
      <c r="X29" s="598"/>
      <c r="Y29" s="599"/>
      <c r="Z29" s="496" t="s">
        <v>183</v>
      </c>
      <c r="AA29" s="476"/>
      <c r="AB29" s="476"/>
      <c r="AC29" s="476"/>
      <c r="AD29" s="476"/>
      <c r="AE29" s="476"/>
      <c r="AF29" s="476"/>
      <c r="AG29" s="477"/>
      <c r="AH29" s="497">
        <v>299</v>
      </c>
      <c r="AI29" s="498"/>
      <c r="AJ29" s="498"/>
      <c r="AK29" s="498"/>
      <c r="AL29" s="537"/>
      <c r="AM29" s="497">
        <v>997985</v>
      </c>
      <c r="AN29" s="498"/>
      <c r="AO29" s="498"/>
      <c r="AP29" s="498"/>
      <c r="AQ29" s="498"/>
      <c r="AR29" s="537"/>
      <c r="AS29" s="497">
        <v>3338</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1512074</v>
      </c>
      <c r="BO29" s="447"/>
      <c r="BP29" s="447"/>
      <c r="BQ29" s="447"/>
      <c r="BR29" s="447"/>
      <c r="BS29" s="447"/>
      <c r="BT29" s="447"/>
      <c r="BU29" s="448"/>
      <c r="BV29" s="446">
        <v>1507587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100.7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4603666</v>
      </c>
      <c r="BO30" s="620"/>
      <c r="BP30" s="620"/>
      <c r="BQ30" s="620"/>
      <c r="BR30" s="620"/>
      <c r="BS30" s="620"/>
      <c r="BT30" s="620"/>
      <c r="BU30" s="621"/>
      <c r="BV30" s="619">
        <v>4555802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195</v>
      </c>
      <c r="X33" s="435"/>
      <c r="Y33" s="435"/>
      <c r="Z33" s="435"/>
      <c r="AA33" s="435"/>
      <c r="AB33" s="435"/>
      <c r="AC33" s="435"/>
      <c r="AD33" s="435"/>
      <c r="AE33" s="435"/>
      <c r="AF33" s="435"/>
      <c r="AG33" s="435"/>
      <c r="AH33" s="435"/>
      <c r="AI33" s="435"/>
      <c r="AJ33" s="435"/>
      <c r="AK33" s="435"/>
      <c r="AL33" s="195"/>
      <c r="AM33" s="470" t="s">
        <v>196</v>
      </c>
      <c r="AN33" s="470"/>
      <c r="AO33" s="435" t="s">
        <v>197</v>
      </c>
      <c r="AP33" s="435"/>
      <c r="AQ33" s="435"/>
      <c r="AR33" s="435"/>
      <c r="AS33" s="435"/>
      <c r="AT33" s="435"/>
      <c r="AU33" s="435"/>
      <c r="AV33" s="435"/>
      <c r="AW33" s="435"/>
      <c r="AX33" s="435"/>
      <c r="AY33" s="435"/>
      <c r="AZ33" s="435"/>
      <c r="BA33" s="435"/>
      <c r="BB33" s="435"/>
      <c r="BC33" s="435"/>
      <c r="BD33" s="196"/>
      <c r="BE33" s="435" t="s">
        <v>198</v>
      </c>
      <c r="BF33" s="435"/>
      <c r="BG33" s="435" t="s">
        <v>199</v>
      </c>
      <c r="BH33" s="435"/>
      <c r="BI33" s="435"/>
      <c r="BJ33" s="435"/>
      <c r="BK33" s="435"/>
      <c r="BL33" s="435"/>
      <c r="BM33" s="435"/>
      <c r="BN33" s="435"/>
      <c r="BO33" s="435"/>
      <c r="BP33" s="435"/>
      <c r="BQ33" s="435"/>
      <c r="BR33" s="435"/>
      <c r="BS33" s="435"/>
      <c r="BT33" s="435"/>
      <c r="BU33" s="435"/>
      <c r="BV33" s="196"/>
      <c r="BW33" s="470" t="s">
        <v>198</v>
      </c>
      <c r="BX33" s="470"/>
      <c r="BY33" s="435" t="s">
        <v>200</v>
      </c>
      <c r="BZ33" s="435"/>
      <c r="CA33" s="435"/>
      <c r="CB33" s="435"/>
      <c r="CC33" s="435"/>
      <c r="CD33" s="435"/>
      <c r="CE33" s="435"/>
      <c r="CF33" s="435"/>
      <c r="CG33" s="435"/>
      <c r="CH33" s="435"/>
      <c r="CI33" s="435"/>
      <c r="CJ33" s="435"/>
      <c r="CK33" s="435"/>
      <c r="CL33" s="435"/>
      <c r="CM33" s="435"/>
      <c r="CN33" s="195"/>
      <c r="CO33" s="470" t="s">
        <v>194</v>
      </c>
      <c r="CP33" s="470"/>
      <c r="CQ33" s="435" t="s">
        <v>201</v>
      </c>
      <c r="CR33" s="435"/>
      <c r="CS33" s="435"/>
      <c r="CT33" s="435"/>
      <c r="CU33" s="435"/>
      <c r="CV33" s="435"/>
      <c r="CW33" s="435"/>
      <c r="CX33" s="435"/>
      <c r="CY33" s="435"/>
      <c r="CZ33" s="435"/>
      <c r="DA33" s="435"/>
      <c r="DB33" s="435"/>
      <c r="DC33" s="435"/>
      <c r="DD33" s="435"/>
      <c r="DE33" s="435"/>
      <c r="DF33" s="195"/>
      <c r="DG33" s="631" t="s">
        <v>202</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IF('各会計、関係団体の財政状況及び健全化判断比率'!B35="","",'各会計、関係団体の財政状況及び健全化判断比率'!B35)</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杵築速見環境浄化組合</v>
      </c>
      <c r="BZ34" s="633"/>
      <c r="CA34" s="633"/>
      <c r="CB34" s="633"/>
      <c r="CC34" s="633"/>
      <c r="CD34" s="633"/>
      <c r="CE34" s="633"/>
      <c r="CF34" s="633"/>
      <c r="CG34" s="633"/>
      <c r="CH34" s="633"/>
      <c r="CI34" s="633"/>
      <c r="CJ34" s="633"/>
      <c r="CK34" s="633"/>
      <c r="CL34" s="633"/>
      <c r="CM34" s="633"/>
      <c r="CN34" s="193"/>
      <c r="CO34" s="632">
        <f>IF(CQ34="","",MAX(C34:D43,U34:V43,AM34:AN43,BE34:BF43,BW34:BX43)+1)</f>
        <v>23</v>
      </c>
      <c r="CP34" s="632"/>
      <c r="CQ34" s="633" t="str">
        <f>IF('各会計、関係団体の財政状況及び健全化判断比率'!BS7="","",'各会計、関係団体の財政状況及び健全化判断比率'!BS7)</f>
        <v>杵築市総合振興センター</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IF('各会計、関係団体の財政状況及び健全化判断比率'!B33="","",'各会計、関係団体の財政状況及び健全化判断比率'!B33)</f>
        <v>工業用水道事業会計</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IF('各会計、関係団体の財政状況及び健全化判断比率'!B36="","",'各会計、関係団体の財政状況及び健全化判断比率'!B36)</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別杵速見地域広域市町村圏事務組合（一般会計）</v>
      </c>
      <c r="BZ35" s="633"/>
      <c r="CA35" s="633"/>
      <c r="CB35" s="633"/>
      <c r="CC35" s="633"/>
      <c r="CD35" s="633"/>
      <c r="CE35" s="633"/>
      <c r="CF35" s="633"/>
      <c r="CG35" s="633"/>
      <c r="CH35" s="633"/>
      <c r="CI35" s="633"/>
      <c r="CJ35" s="633"/>
      <c r="CK35" s="633"/>
      <c r="CL35" s="633"/>
      <c r="CM35" s="633"/>
      <c r="CN35" s="193"/>
      <c r="CO35" s="632">
        <f t="shared" ref="CO35:CO43" si="3">IF(CQ35="","",CO34+1)</f>
        <v>24</v>
      </c>
      <c r="CP35" s="632"/>
      <c r="CQ35" s="633" t="str">
        <f>IF('各会計、関係団体の財政状況及び健全化判断比率'!BS8="","",'各会計、関係団体の財政状況及び健全化判断比率'!BS8)</f>
        <v>杵築市地域活性化センター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地域包括支援センター事業特別会計</v>
      </c>
      <c r="X36" s="633"/>
      <c r="Y36" s="633"/>
      <c r="Z36" s="633"/>
      <c r="AA36" s="633"/>
      <c r="AB36" s="633"/>
      <c r="AC36" s="633"/>
      <c r="AD36" s="633"/>
      <c r="AE36" s="633"/>
      <c r="AF36" s="633"/>
      <c r="AG36" s="633"/>
      <c r="AH36" s="633"/>
      <c r="AI36" s="633"/>
      <c r="AJ36" s="633"/>
      <c r="AK36" s="633"/>
      <c r="AL36" s="193"/>
      <c r="AM36" s="632">
        <f t="shared" si="0"/>
        <v>8</v>
      </c>
      <c r="AN36" s="632"/>
      <c r="AO36" s="633" t="str">
        <f>IF('各会計、関係団体の財政状況及び健全化判断比率'!B34="","",'各会計、関係団体の財政状況及び健全化判断比率'!B34)</f>
        <v>山香病院事業会計</v>
      </c>
      <c r="AP36" s="633"/>
      <c r="AQ36" s="633"/>
      <c r="AR36" s="633"/>
      <c r="AS36" s="633"/>
      <c r="AT36" s="633"/>
      <c r="AU36" s="633"/>
      <c r="AV36" s="633"/>
      <c r="AW36" s="633"/>
      <c r="AX36" s="633"/>
      <c r="AY36" s="633"/>
      <c r="AZ36" s="633"/>
      <c r="BA36" s="633"/>
      <c r="BB36" s="633"/>
      <c r="BC36" s="633"/>
      <c r="BD36" s="193"/>
      <c r="BE36" s="632">
        <f t="shared" si="1"/>
        <v>11</v>
      </c>
      <c r="BF36" s="632"/>
      <c r="BG36" s="633" t="str">
        <f>IF('各会計、関係団体の財政状況及び健全化判断比率'!B37="","",'各会計、関係団体の財政状況及び健全化判断比率'!B37)</f>
        <v>公共下水道事業特別会計</v>
      </c>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別杵速見地域広域市町村圏事務組合（秋草葬斎場事業特別会計）</v>
      </c>
      <c r="BZ36" s="633"/>
      <c r="CA36" s="633"/>
      <c r="CB36" s="633"/>
      <c r="CC36" s="633"/>
      <c r="CD36" s="633"/>
      <c r="CE36" s="633"/>
      <c r="CF36" s="633"/>
      <c r="CG36" s="633"/>
      <c r="CH36" s="633"/>
      <c r="CI36" s="633"/>
      <c r="CJ36" s="633"/>
      <c r="CK36" s="633"/>
      <c r="CL36" s="633"/>
      <c r="CM36" s="633"/>
      <c r="CN36" s="193"/>
      <c r="CO36" s="632">
        <f t="shared" si="3"/>
        <v>25</v>
      </c>
      <c r="CP36" s="632"/>
      <c r="CQ36" s="633" t="str">
        <f>IF('各会計、関係団体の財政状況及び健全化判断比率'!BS9="","",'各会計、関係団体の財政状況及び健全化判断比率'!BS9)</f>
        <v>大分県農業農村振興公社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12</v>
      </c>
      <c r="BF37" s="632"/>
      <c r="BG37" s="633" t="str">
        <f>IF('各会計、関係団体の財政状況及び健全化判断比率'!B38="","",'各会計、関係団体の財政状況及び健全化判断比率'!B38)</f>
        <v>特定環境保全公共下水道事業特別会計</v>
      </c>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別杵速見地域広域市町村圏事務組合（藤ヶ谷清掃センター事業特別会計）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別杵速見地域広域市町村圏事務組合（介護認定審査会事業特別会計）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別杵速見地域広域市町村圏事務組合（普通会計）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杵築速見消防組合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20</v>
      </c>
      <c r="BX41" s="632"/>
      <c r="BY41" s="633" t="str">
        <f>IF('各会計、関係団体の財政状況及び健全化判断比率'!B75="","",'各会計、関係団体の財政状況及び健全化判断比率'!B75)</f>
        <v>大分県市町村会館管理組合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21</v>
      </c>
      <c r="BX42" s="632"/>
      <c r="BY42" s="633" t="str">
        <f>IF('各会計、関係団体の財政状況及び健全化判断比率'!B76="","",'各会計、関係団体の財政状況及び健全化判断比率'!B76)</f>
        <v>大分県後期高齢者医療広域連合（普通会計）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22</v>
      </c>
      <c r="BX43" s="632"/>
      <c r="BY43" s="633" t="str">
        <f>IF('各会計、関係団体の財政状況及び健全化判断比率'!B77="","",'各会計、関係団体の財政状況及び健全化判断比率'!B77)</f>
        <v>大分県後期高齢者医療広域連合（後期高齢者医療事業特別会計）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207</v>
      </c>
    </row>
    <row r="50" spans="5:5">
      <c r="E50" s="167" t="s">
        <v>208</v>
      </c>
    </row>
    <row r="51" spans="5:5">
      <c r="E51" s="167" t="s">
        <v>209</v>
      </c>
    </row>
    <row r="52" spans="5:5">
      <c r="E52" s="167" t="s">
        <v>210</v>
      </c>
    </row>
    <row r="53" spans="5:5">
      <c r="E53" s="167" t="s">
        <v>211</v>
      </c>
    </row>
    <row r="54" spans="5:5"/>
    <row r="55" spans="5:5"/>
    <row r="56" spans="5:5"/>
    <row r="57" spans="5:5" hidden="1"/>
    <row r="58" spans="5:5" hidden="1"/>
    <row r="59" spans="5:5" hidden="1"/>
  </sheetData>
  <sheetProtection algorithmName="SHA-512" hashValue="RABjck/VQN2Uk3+lo8nGbwmjhxoy+qpHX+6yo7nGTyCklVeeZh4eZlDMHs6hzvzVsmwLtZctnTnG+R3gCf/ZFA==" saltValue="y1XhZpGTehoNNYF3e6cr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24" t="s">
        <v>576</v>
      </c>
      <c r="D34" s="1224"/>
      <c r="E34" s="1225"/>
      <c r="F34" s="32">
        <v>10.28</v>
      </c>
      <c r="G34" s="33">
        <v>9.7799999999999994</v>
      </c>
      <c r="H34" s="33">
        <v>9.83</v>
      </c>
      <c r="I34" s="33">
        <v>10.88</v>
      </c>
      <c r="J34" s="34">
        <v>10.07</v>
      </c>
      <c r="K34" s="22"/>
      <c r="L34" s="22"/>
      <c r="M34" s="22"/>
      <c r="N34" s="22"/>
      <c r="O34" s="22"/>
      <c r="P34" s="22"/>
    </row>
    <row r="35" spans="1:16" ht="39" customHeight="1">
      <c r="A35" s="22"/>
      <c r="B35" s="35"/>
      <c r="C35" s="1218" t="s">
        <v>577</v>
      </c>
      <c r="D35" s="1219"/>
      <c r="E35" s="1220"/>
      <c r="F35" s="36">
        <v>7.4</v>
      </c>
      <c r="G35" s="37">
        <v>5.09</v>
      </c>
      <c r="H35" s="37">
        <v>7.5</v>
      </c>
      <c r="I35" s="37">
        <v>6.43</v>
      </c>
      <c r="J35" s="38">
        <v>4.7</v>
      </c>
      <c r="K35" s="22"/>
      <c r="L35" s="22"/>
      <c r="M35" s="22"/>
      <c r="N35" s="22"/>
      <c r="O35" s="22"/>
      <c r="P35" s="22"/>
    </row>
    <row r="36" spans="1:16" ht="39" customHeight="1">
      <c r="A36" s="22"/>
      <c r="B36" s="35"/>
      <c r="C36" s="1218" t="s">
        <v>578</v>
      </c>
      <c r="D36" s="1219"/>
      <c r="E36" s="1220"/>
      <c r="F36" s="36">
        <v>2.78</v>
      </c>
      <c r="G36" s="37">
        <v>3.2</v>
      </c>
      <c r="H36" s="37">
        <v>3.57</v>
      </c>
      <c r="I36" s="37">
        <v>4.2</v>
      </c>
      <c r="J36" s="38">
        <v>4.6399999999999997</v>
      </c>
      <c r="K36" s="22"/>
      <c r="L36" s="22"/>
      <c r="M36" s="22"/>
      <c r="N36" s="22"/>
      <c r="O36" s="22"/>
      <c r="P36" s="22"/>
    </row>
    <row r="37" spans="1:16" ht="39" customHeight="1">
      <c r="A37" s="22"/>
      <c r="B37" s="35"/>
      <c r="C37" s="1218" t="s">
        <v>579</v>
      </c>
      <c r="D37" s="1219"/>
      <c r="E37" s="1220"/>
      <c r="F37" s="36">
        <v>0.03</v>
      </c>
      <c r="G37" s="37">
        <v>0.75</v>
      </c>
      <c r="H37" s="37" t="s">
        <v>580</v>
      </c>
      <c r="I37" s="37">
        <v>0.88</v>
      </c>
      <c r="J37" s="38">
        <v>1.07</v>
      </c>
      <c r="K37" s="22"/>
      <c r="L37" s="22"/>
      <c r="M37" s="22"/>
      <c r="N37" s="22"/>
      <c r="O37" s="22"/>
      <c r="P37" s="22"/>
    </row>
    <row r="38" spans="1:16" ht="39" customHeight="1">
      <c r="A38" s="22"/>
      <c r="B38" s="35"/>
      <c r="C38" s="1218" t="s">
        <v>581</v>
      </c>
      <c r="D38" s="1219"/>
      <c r="E38" s="1220"/>
      <c r="F38" s="36">
        <v>0.35</v>
      </c>
      <c r="G38" s="37">
        <v>0.87</v>
      </c>
      <c r="H38" s="37">
        <v>0.16</v>
      </c>
      <c r="I38" s="37">
        <v>0.27</v>
      </c>
      <c r="J38" s="38">
        <v>0.68</v>
      </c>
      <c r="K38" s="22"/>
      <c r="L38" s="22"/>
      <c r="M38" s="22"/>
      <c r="N38" s="22"/>
      <c r="O38" s="22"/>
      <c r="P38" s="22"/>
    </row>
    <row r="39" spans="1:16" ht="39" customHeight="1">
      <c r="A39" s="22"/>
      <c r="B39" s="35"/>
      <c r="C39" s="1218" t="s">
        <v>582</v>
      </c>
      <c r="D39" s="1219"/>
      <c r="E39" s="1220"/>
      <c r="F39" s="36">
        <v>0.19</v>
      </c>
      <c r="G39" s="37">
        <v>0.18</v>
      </c>
      <c r="H39" s="37">
        <v>0.17</v>
      </c>
      <c r="I39" s="37">
        <v>0.16</v>
      </c>
      <c r="J39" s="38">
        <v>0.16</v>
      </c>
      <c r="K39" s="22"/>
      <c r="L39" s="22"/>
      <c r="M39" s="22"/>
      <c r="N39" s="22"/>
      <c r="O39" s="22"/>
      <c r="P39" s="22"/>
    </row>
    <row r="40" spans="1:16" ht="39" customHeight="1">
      <c r="A40" s="22"/>
      <c r="B40" s="35"/>
      <c r="C40" s="1218" t="s">
        <v>583</v>
      </c>
      <c r="D40" s="1219"/>
      <c r="E40" s="1220"/>
      <c r="F40" s="36">
        <v>0</v>
      </c>
      <c r="G40" s="37">
        <v>0</v>
      </c>
      <c r="H40" s="37">
        <v>0</v>
      </c>
      <c r="I40" s="37">
        <v>0</v>
      </c>
      <c r="J40" s="38">
        <v>0</v>
      </c>
      <c r="K40" s="22"/>
      <c r="L40" s="22"/>
      <c r="M40" s="22"/>
      <c r="N40" s="22"/>
      <c r="O40" s="22"/>
      <c r="P40" s="22"/>
    </row>
    <row r="41" spans="1:16" ht="39" customHeight="1">
      <c r="A41" s="22"/>
      <c r="B41" s="35"/>
      <c r="C41" s="1218" t="s">
        <v>584</v>
      </c>
      <c r="D41" s="1219"/>
      <c r="E41" s="1220"/>
      <c r="F41" s="36">
        <v>0</v>
      </c>
      <c r="G41" s="37">
        <v>0</v>
      </c>
      <c r="H41" s="37">
        <v>0</v>
      </c>
      <c r="I41" s="37">
        <v>0</v>
      </c>
      <c r="J41" s="38">
        <v>0</v>
      </c>
      <c r="K41" s="22"/>
      <c r="L41" s="22"/>
      <c r="M41" s="22"/>
      <c r="N41" s="22"/>
      <c r="O41" s="22"/>
      <c r="P41" s="22"/>
    </row>
    <row r="42" spans="1:16" ht="39" customHeight="1">
      <c r="A42" s="22"/>
      <c r="B42" s="39"/>
      <c r="C42" s="1218" t="s">
        <v>585</v>
      </c>
      <c r="D42" s="1219"/>
      <c r="E42" s="1220"/>
      <c r="F42" s="36" t="s">
        <v>526</v>
      </c>
      <c r="G42" s="37" t="s">
        <v>526</v>
      </c>
      <c r="H42" s="37" t="s">
        <v>526</v>
      </c>
      <c r="I42" s="37" t="s">
        <v>526</v>
      </c>
      <c r="J42" s="38" t="s">
        <v>526</v>
      </c>
      <c r="K42" s="22"/>
      <c r="L42" s="22"/>
      <c r="M42" s="22"/>
      <c r="N42" s="22"/>
      <c r="O42" s="22"/>
      <c r="P42" s="22"/>
    </row>
    <row r="43" spans="1:16" ht="39" customHeight="1" thickBot="1">
      <c r="A43" s="22"/>
      <c r="B43" s="40"/>
      <c r="C43" s="1221" t="s">
        <v>586</v>
      </c>
      <c r="D43" s="1222"/>
      <c r="E43" s="122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w9q9fBK6luYAHtMIG0LwPjzl6ttistF/s/w5opZabK1XPDqKyts1h8f4a9Y9RKcTexrpq8PPaKCAquctwn3Yw==" saltValue="Oeoq6i5BK//tLXzQ3Ctz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34" t="s">
        <v>11</v>
      </c>
      <c r="C45" s="1235"/>
      <c r="D45" s="58"/>
      <c r="E45" s="1240" t="s">
        <v>12</v>
      </c>
      <c r="F45" s="1240"/>
      <c r="G45" s="1240"/>
      <c r="H45" s="1240"/>
      <c r="I45" s="1240"/>
      <c r="J45" s="1241"/>
      <c r="K45" s="59">
        <v>2405</v>
      </c>
      <c r="L45" s="60">
        <v>2412</v>
      </c>
      <c r="M45" s="60">
        <v>2390</v>
      </c>
      <c r="N45" s="60">
        <v>2452</v>
      </c>
      <c r="O45" s="61">
        <v>2394</v>
      </c>
      <c r="P45" s="48"/>
      <c r="Q45" s="48"/>
      <c r="R45" s="48"/>
      <c r="S45" s="48"/>
      <c r="T45" s="48"/>
      <c r="U45" s="48"/>
    </row>
    <row r="46" spans="1:21" ht="30.75" customHeight="1">
      <c r="A46" s="48"/>
      <c r="B46" s="1236"/>
      <c r="C46" s="1237"/>
      <c r="D46" s="62"/>
      <c r="E46" s="1228" t="s">
        <v>13</v>
      </c>
      <c r="F46" s="1228"/>
      <c r="G46" s="1228"/>
      <c r="H46" s="1228"/>
      <c r="I46" s="1228"/>
      <c r="J46" s="1229"/>
      <c r="K46" s="63" t="s">
        <v>526</v>
      </c>
      <c r="L46" s="64" t="s">
        <v>526</v>
      </c>
      <c r="M46" s="64" t="s">
        <v>526</v>
      </c>
      <c r="N46" s="64" t="s">
        <v>526</v>
      </c>
      <c r="O46" s="65" t="s">
        <v>526</v>
      </c>
      <c r="P46" s="48"/>
      <c r="Q46" s="48"/>
      <c r="R46" s="48"/>
      <c r="S46" s="48"/>
      <c r="T46" s="48"/>
      <c r="U46" s="48"/>
    </row>
    <row r="47" spans="1:21" ht="30.75" customHeight="1">
      <c r="A47" s="48"/>
      <c r="B47" s="1236"/>
      <c r="C47" s="1237"/>
      <c r="D47" s="62"/>
      <c r="E47" s="1228" t="s">
        <v>14</v>
      </c>
      <c r="F47" s="1228"/>
      <c r="G47" s="1228"/>
      <c r="H47" s="1228"/>
      <c r="I47" s="1228"/>
      <c r="J47" s="1229"/>
      <c r="K47" s="63" t="s">
        <v>526</v>
      </c>
      <c r="L47" s="64" t="s">
        <v>526</v>
      </c>
      <c r="M47" s="64" t="s">
        <v>526</v>
      </c>
      <c r="N47" s="64" t="s">
        <v>526</v>
      </c>
      <c r="O47" s="65" t="s">
        <v>526</v>
      </c>
      <c r="P47" s="48"/>
      <c r="Q47" s="48"/>
      <c r="R47" s="48"/>
      <c r="S47" s="48"/>
      <c r="T47" s="48"/>
      <c r="U47" s="48"/>
    </row>
    <row r="48" spans="1:21" ht="30.75" customHeight="1">
      <c r="A48" s="48"/>
      <c r="B48" s="1236"/>
      <c r="C48" s="1237"/>
      <c r="D48" s="62"/>
      <c r="E48" s="1228" t="s">
        <v>15</v>
      </c>
      <c r="F48" s="1228"/>
      <c r="G48" s="1228"/>
      <c r="H48" s="1228"/>
      <c r="I48" s="1228"/>
      <c r="J48" s="1229"/>
      <c r="K48" s="63">
        <v>479</v>
      </c>
      <c r="L48" s="64">
        <v>458</v>
      </c>
      <c r="M48" s="64">
        <v>459</v>
      </c>
      <c r="N48" s="64">
        <v>486</v>
      </c>
      <c r="O48" s="65">
        <v>509</v>
      </c>
      <c r="P48" s="48"/>
      <c r="Q48" s="48"/>
      <c r="R48" s="48"/>
      <c r="S48" s="48"/>
      <c r="T48" s="48"/>
      <c r="U48" s="48"/>
    </row>
    <row r="49" spans="1:21" ht="30.75" customHeight="1">
      <c r="A49" s="48"/>
      <c r="B49" s="1236"/>
      <c r="C49" s="1237"/>
      <c r="D49" s="62"/>
      <c r="E49" s="1228" t="s">
        <v>16</v>
      </c>
      <c r="F49" s="1228"/>
      <c r="G49" s="1228"/>
      <c r="H49" s="1228"/>
      <c r="I49" s="1228"/>
      <c r="J49" s="1229"/>
      <c r="K49" s="63">
        <v>7</v>
      </c>
      <c r="L49" s="64">
        <v>12</v>
      </c>
      <c r="M49" s="64">
        <v>18</v>
      </c>
      <c r="N49" s="64">
        <v>82</v>
      </c>
      <c r="O49" s="65">
        <v>106</v>
      </c>
      <c r="P49" s="48"/>
      <c r="Q49" s="48"/>
      <c r="R49" s="48"/>
      <c r="S49" s="48"/>
      <c r="T49" s="48"/>
      <c r="U49" s="48"/>
    </row>
    <row r="50" spans="1:21" ht="30.75" customHeight="1">
      <c r="A50" s="48"/>
      <c r="B50" s="1236"/>
      <c r="C50" s="1237"/>
      <c r="D50" s="62"/>
      <c r="E50" s="1228" t="s">
        <v>17</v>
      </c>
      <c r="F50" s="1228"/>
      <c r="G50" s="1228"/>
      <c r="H50" s="1228"/>
      <c r="I50" s="1228"/>
      <c r="J50" s="1229"/>
      <c r="K50" s="63">
        <v>1</v>
      </c>
      <c r="L50" s="64">
        <v>1</v>
      </c>
      <c r="M50" s="64">
        <v>1</v>
      </c>
      <c r="N50" s="64" t="s">
        <v>526</v>
      </c>
      <c r="O50" s="65" t="s">
        <v>526</v>
      </c>
      <c r="P50" s="48"/>
      <c r="Q50" s="48"/>
      <c r="R50" s="48"/>
      <c r="S50" s="48"/>
      <c r="T50" s="48"/>
      <c r="U50" s="48"/>
    </row>
    <row r="51" spans="1:21" ht="30.75" customHeight="1">
      <c r="A51" s="48"/>
      <c r="B51" s="1238"/>
      <c r="C51" s="1239"/>
      <c r="D51" s="66"/>
      <c r="E51" s="1228" t="s">
        <v>18</v>
      </c>
      <c r="F51" s="1228"/>
      <c r="G51" s="1228"/>
      <c r="H51" s="1228"/>
      <c r="I51" s="1228"/>
      <c r="J51" s="1229"/>
      <c r="K51" s="63" t="s">
        <v>526</v>
      </c>
      <c r="L51" s="64" t="s">
        <v>526</v>
      </c>
      <c r="M51" s="64" t="s">
        <v>526</v>
      </c>
      <c r="N51" s="64" t="s">
        <v>526</v>
      </c>
      <c r="O51" s="65" t="s">
        <v>526</v>
      </c>
      <c r="P51" s="48"/>
      <c r="Q51" s="48"/>
      <c r="R51" s="48"/>
      <c r="S51" s="48"/>
      <c r="T51" s="48"/>
      <c r="U51" s="48"/>
    </row>
    <row r="52" spans="1:21" ht="30.75" customHeight="1">
      <c r="A52" s="48"/>
      <c r="B52" s="1226" t="s">
        <v>19</v>
      </c>
      <c r="C52" s="1227"/>
      <c r="D52" s="66"/>
      <c r="E52" s="1228" t="s">
        <v>20</v>
      </c>
      <c r="F52" s="1228"/>
      <c r="G52" s="1228"/>
      <c r="H52" s="1228"/>
      <c r="I52" s="1228"/>
      <c r="J52" s="1229"/>
      <c r="K52" s="63">
        <v>2017</v>
      </c>
      <c r="L52" s="64">
        <v>2093</v>
      </c>
      <c r="M52" s="64">
        <v>2098</v>
      </c>
      <c r="N52" s="64">
        <v>2145</v>
      </c>
      <c r="O52" s="65">
        <v>2133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875</v>
      </c>
      <c r="L53" s="69">
        <v>790</v>
      </c>
      <c r="M53" s="69">
        <v>770</v>
      </c>
      <c r="N53" s="69">
        <v>875</v>
      </c>
      <c r="O53" s="70">
        <v>876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b/ofRYL4l/3PaR6huBMBbuYOzPHMQnb+M+JAmW5Uh4qN/RoNr9kYGapz3oYue/POqai4xRkgkGUbMby3MqEsw==" saltValue="VFEkWI11J0nMgS2vl8UZD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568</v>
      </c>
      <c r="J40" s="79" t="s">
        <v>569</v>
      </c>
      <c r="K40" s="79" t="s">
        <v>570</v>
      </c>
      <c r="L40" s="79" t="s">
        <v>571</v>
      </c>
      <c r="M40" s="80" t="s">
        <v>572</v>
      </c>
    </row>
    <row r="41" spans="2:13" ht="27.75" customHeight="1">
      <c r="B41" s="1242" t="s">
        <v>24</v>
      </c>
      <c r="C41" s="1243"/>
      <c r="D41" s="81"/>
      <c r="E41" s="1248" t="s">
        <v>25</v>
      </c>
      <c r="F41" s="1248"/>
      <c r="G41" s="1248"/>
      <c r="H41" s="1249"/>
      <c r="I41" s="82">
        <v>23183</v>
      </c>
      <c r="J41" s="83">
        <v>22985</v>
      </c>
      <c r="K41" s="83">
        <v>23688</v>
      </c>
      <c r="L41" s="83">
        <v>23172</v>
      </c>
      <c r="M41" s="84">
        <v>23900</v>
      </c>
    </row>
    <row r="42" spans="2:13" ht="27.75" customHeight="1">
      <c r="B42" s="1244"/>
      <c r="C42" s="1245"/>
      <c r="D42" s="85"/>
      <c r="E42" s="1250" t="s">
        <v>26</v>
      </c>
      <c r="F42" s="1250"/>
      <c r="G42" s="1250"/>
      <c r="H42" s="1251"/>
      <c r="I42" s="86" t="s">
        <v>526</v>
      </c>
      <c r="J42" s="87" t="s">
        <v>526</v>
      </c>
      <c r="K42" s="87" t="s">
        <v>526</v>
      </c>
      <c r="L42" s="87" t="s">
        <v>526</v>
      </c>
      <c r="M42" s="88" t="s">
        <v>526</v>
      </c>
    </row>
    <row r="43" spans="2:13" ht="27.75" customHeight="1">
      <c r="B43" s="1244"/>
      <c r="C43" s="1245"/>
      <c r="D43" s="85"/>
      <c r="E43" s="1250" t="s">
        <v>27</v>
      </c>
      <c r="F43" s="1250"/>
      <c r="G43" s="1250"/>
      <c r="H43" s="1251"/>
      <c r="I43" s="86">
        <v>7670</v>
      </c>
      <c r="J43" s="87">
        <v>7522</v>
      </c>
      <c r="K43" s="87">
        <v>7217</v>
      </c>
      <c r="L43" s="87">
        <v>6993</v>
      </c>
      <c r="M43" s="88">
        <v>6859</v>
      </c>
    </row>
    <row r="44" spans="2:13" ht="27.75" customHeight="1">
      <c r="B44" s="1244"/>
      <c r="C44" s="1245"/>
      <c r="D44" s="85"/>
      <c r="E44" s="1250" t="s">
        <v>28</v>
      </c>
      <c r="F44" s="1250"/>
      <c r="G44" s="1250"/>
      <c r="H44" s="1251"/>
      <c r="I44" s="86">
        <v>552</v>
      </c>
      <c r="J44" s="87">
        <v>685</v>
      </c>
      <c r="K44" s="87">
        <v>707</v>
      </c>
      <c r="L44" s="87">
        <v>993</v>
      </c>
      <c r="M44" s="88">
        <v>1045</v>
      </c>
    </row>
    <row r="45" spans="2:13" ht="27.75" customHeight="1">
      <c r="B45" s="1244"/>
      <c r="C45" s="1245"/>
      <c r="D45" s="85"/>
      <c r="E45" s="1250" t="s">
        <v>29</v>
      </c>
      <c r="F45" s="1250"/>
      <c r="G45" s="1250"/>
      <c r="H45" s="1251"/>
      <c r="I45" s="86">
        <v>2908</v>
      </c>
      <c r="J45" s="87">
        <v>2784</v>
      </c>
      <c r="K45" s="87">
        <v>2889</v>
      </c>
      <c r="L45" s="87">
        <v>2920</v>
      </c>
      <c r="M45" s="88">
        <v>2795</v>
      </c>
    </row>
    <row r="46" spans="2:13" ht="27.75" customHeight="1">
      <c r="B46" s="1244"/>
      <c r="C46" s="1245"/>
      <c r="D46" s="89"/>
      <c r="E46" s="1250" t="s">
        <v>30</v>
      </c>
      <c r="F46" s="1250"/>
      <c r="G46" s="1250"/>
      <c r="H46" s="1251"/>
      <c r="I46" s="86">
        <v>36</v>
      </c>
      <c r="J46" s="87">
        <v>1</v>
      </c>
      <c r="K46" s="87">
        <v>1</v>
      </c>
      <c r="L46" s="87">
        <v>1</v>
      </c>
      <c r="M46" s="88">
        <v>0</v>
      </c>
    </row>
    <row r="47" spans="2:13" ht="27.75" customHeight="1">
      <c r="B47" s="1244"/>
      <c r="C47" s="1245"/>
      <c r="D47" s="90"/>
      <c r="E47" s="1252" t="s">
        <v>31</v>
      </c>
      <c r="F47" s="1253"/>
      <c r="G47" s="1253"/>
      <c r="H47" s="1254"/>
      <c r="I47" s="86" t="s">
        <v>526</v>
      </c>
      <c r="J47" s="87" t="s">
        <v>526</v>
      </c>
      <c r="K47" s="87" t="s">
        <v>526</v>
      </c>
      <c r="L47" s="87" t="s">
        <v>526</v>
      </c>
      <c r="M47" s="88" t="s">
        <v>526</v>
      </c>
    </row>
    <row r="48" spans="2:13" ht="27.75" customHeight="1">
      <c r="B48" s="1244"/>
      <c r="C48" s="1245"/>
      <c r="D48" s="85"/>
      <c r="E48" s="1250" t="s">
        <v>32</v>
      </c>
      <c r="F48" s="1250"/>
      <c r="G48" s="1250"/>
      <c r="H48" s="1251"/>
      <c r="I48" s="86" t="s">
        <v>526</v>
      </c>
      <c r="J48" s="87" t="s">
        <v>526</v>
      </c>
      <c r="K48" s="87" t="s">
        <v>526</v>
      </c>
      <c r="L48" s="87" t="s">
        <v>526</v>
      </c>
      <c r="M48" s="88" t="s">
        <v>526</v>
      </c>
    </row>
    <row r="49" spans="2:13" ht="27.75" customHeight="1">
      <c r="B49" s="1246"/>
      <c r="C49" s="1247"/>
      <c r="D49" s="85"/>
      <c r="E49" s="1250" t="s">
        <v>33</v>
      </c>
      <c r="F49" s="1250"/>
      <c r="G49" s="1250"/>
      <c r="H49" s="1251"/>
      <c r="I49" s="86" t="s">
        <v>526</v>
      </c>
      <c r="J49" s="87" t="s">
        <v>526</v>
      </c>
      <c r="K49" s="87" t="s">
        <v>526</v>
      </c>
      <c r="L49" s="87" t="s">
        <v>526</v>
      </c>
      <c r="M49" s="88" t="s">
        <v>526</v>
      </c>
    </row>
    <row r="50" spans="2:13" ht="27.75" customHeight="1">
      <c r="B50" s="1255" t="s">
        <v>34</v>
      </c>
      <c r="C50" s="1256"/>
      <c r="D50" s="91"/>
      <c r="E50" s="1250" t="s">
        <v>35</v>
      </c>
      <c r="F50" s="1250"/>
      <c r="G50" s="1250"/>
      <c r="H50" s="1251"/>
      <c r="I50" s="86">
        <v>7869</v>
      </c>
      <c r="J50" s="87">
        <v>7871</v>
      </c>
      <c r="K50" s="87">
        <v>8146</v>
      </c>
      <c r="L50" s="87">
        <v>8304</v>
      </c>
      <c r="M50" s="88">
        <v>8114</v>
      </c>
    </row>
    <row r="51" spans="2:13" ht="27.75" customHeight="1">
      <c r="B51" s="1244"/>
      <c r="C51" s="1245"/>
      <c r="D51" s="85"/>
      <c r="E51" s="1250" t="s">
        <v>36</v>
      </c>
      <c r="F51" s="1250"/>
      <c r="G51" s="1250"/>
      <c r="H51" s="1251"/>
      <c r="I51" s="86">
        <v>154</v>
      </c>
      <c r="J51" s="87">
        <v>117</v>
      </c>
      <c r="K51" s="87">
        <v>79</v>
      </c>
      <c r="L51" s="87">
        <v>63</v>
      </c>
      <c r="M51" s="88">
        <v>46</v>
      </c>
    </row>
    <row r="52" spans="2:13" ht="27.75" customHeight="1">
      <c r="B52" s="1246"/>
      <c r="C52" s="1247"/>
      <c r="D52" s="85"/>
      <c r="E52" s="1250" t="s">
        <v>37</v>
      </c>
      <c r="F52" s="1250"/>
      <c r="G52" s="1250"/>
      <c r="H52" s="1251"/>
      <c r="I52" s="86">
        <v>22145</v>
      </c>
      <c r="J52" s="87">
        <v>22388</v>
      </c>
      <c r="K52" s="87">
        <v>22780</v>
      </c>
      <c r="L52" s="87">
        <v>22367</v>
      </c>
      <c r="M52" s="88">
        <v>22819</v>
      </c>
    </row>
    <row r="53" spans="2:13" ht="27.75" customHeight="1" thickBot="1">
      <c r="B53" s="1257" t="s">
        <v>38</v>
      </c>
      <c r="C53" s="1258"/>
      <c r="D53" s="92"/>
      <c r="E53" s="1259" t="s">
        <v>39</v>
      </c>
      <c r="F53" s="1259"/>
      <c r="G53" s="1259"/>
      <c r="H53" s="1260"/>
      <c r="I53" s="93">
        <v>4180</v>
      </c>
      <c r="J53" s="94">
        <v>3601</v>
      </c>
      <c r="K53" s="94">
        <v>3496</v>
      </c>
      <c r="L53" s="94">
        <v>3344</v>
      </c>
      <c r="M53" s="95">
        <v>3620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kR3CAByILHZ2+ntt4dJdXX8fPrqA6rT4k0/GjGLM0JoK36jggl63q0GPqgTbLqfBKelLd/KrKU5/ynGb6qdZw==" saltValue="wqoA6cJZnT4A+i4KJFz/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570</v>
      </c>
      <c r="G54" s="104" t="s">
        <v>571</v>
      </c>
      <c r="H54" s="105" t="s">
        <v>572</v>
      </c>
    </row>
    <row r="55" spans="2:8" ht="52.5" customHeight="1">
      <c r="B55" s="106"/>
      <c r="C55" s="1269" t="s">
        <v>42</v>
      </c>
      <c r="D55" s="1269"/>
      <c r="E55" s="1270"/>
      <c r="F55" s="107">
        <v>4099</v>
      </c>
      <c r="G55" s="107">
        <v>4163</v>
      </c>
      <c r="H55" s="108">
        <v>3836</v>
      </c>
    </row>
    <row r="56" spans="2:8" ht="52.5" customHeight="1">
      <c r="B56" s="109"/>
      <c r="C56" s="1271" t="s">
        <v>43</v>
      </c>
      <c r="D56" s="1271"/>
      <c r="E56" s="1272"/>
      <c r="F56" s="110">
        <v>1503</v>
      </c>
      <c r="G56" s="110">
        <v>1508</v>
      </c>
      <c r="H56" s="111">
        <v>1512</v>
      </c>
    </row>
    <row r="57" spans="2:8" ht="53.25" customHeight="1">
      <c r="B57" s="109"/>
      <c r="C57" s="1273" t="s">
        <v>44</v>
      </c>
      <c r="D57" s="1273"/>
      <c r="E57" s="1274"/>
      <c r="F57" s="112">
        <v>4441</v>
      </c>
      <c r="G57" s="112">
        <v>4556</v>
      </c>
      <c r="H57" s="113">
        <v>4604</v>
      </c>
    </row>
    <row r="58" spans="2:8" ht="45.75" customHeight="1">
      <c r="B58" s="114"/>
      <c r="C58" s="1261" t="s">
        <v>616</v>
      </c>
      <c r="D58" s="1262"/>
      <c r="E58" s="1263"/>
      <c r="F58" s="115">
        <v>1557</v>
      </c>
      <c r="G58" s="115">
        <v>1558</v>
      </c>
      <c r="H58" s="116">
        <v>1510</v>
      </c>
    </row>
    <row r="59" spans="2:8" ht="45.75" customHeight="1">
      <c r="B59" s="114"/>
      <c r="C59" s="1261" t="s">
        <v>612</v>
      </c>
      <c r="D59" s="1262"/>
      <c r="E59" s="1263"/>
      <c r="F59" s="115">
        <v>373</v>
      </c>
      <c r="G59" s="115">
        <v>955</v>
      </c>
      <c r="H59" s="116">
        <v>957</v>
      </c>
    </row>
    <row r="60" spans="2:8" ht="45.75" customHeight="1">
      <c r="B60" s="114"/>
      <c r="C60" s="1261" t="s">
        <v>613</v>
      </c>
      <c r="D60" s="1262"/>
      <c r="E60" s="1263"/>
      <c r="F60" s="115">
        <v>641</v>
      </c>
      <c r="G60" s="115">
        <v>643</v>
      </c>
      <c r="H60" s="116">
        <v>645</v>
      </c>
    </row>
    <row r="61" spans="2:8" ht="45.75" customHeight="1">
      <c r="B61" s="114"/>
      <c r="C61" s="1261" t="s">
        <v>614</v>
      </c>
      <c r="D61" s="1262"/>
      <c r="E61" s="1263"/>
      <c r="F61" s="115">
        <v>355</v>
      </c>
      <c r="G61" s="115">
        <v>445</v>
      </c>
      <c r="H61" s="116">
        <v>557</v>
      </c>
    </row>
    <row r="62" spans="2:8" ht="45.75" customHeight="1" thickBot="1">
      <c r="B62" s="117"/>
      <c r="C62" s="1264" t="s">
        <v>615</v>
      </c>
      <c r="D62" s="1265"/>
      <c r="E62" s="1266"/>
      <c r="F62" s="118">
        <v>531</v>
      </c>
      <c r="G62" s="118">
        <v>424</v>
      </c>
      <c r="H62" s="119">
        <v>315</v>
      </c>
    </row>
    <row r="63" spans="2:8" ht="52.5" customHeight="1" thickBot="1">
      <c r="B63" s="120"/>
      <c r="C63" s="1267" t="s">
        <v>45</v>
      </c>
      <c r="D63" s="1267"/>
      <c r="E63" s="1268"/>
      <c r="F63" s="121">
        <v>10043</v>
      </c>
      <c r="G63" s="121">
        <v>10226</v>
      </c>
      <c r="H63" s="122">
        <v>9951</v>
      </c>
    </row>
    <row r="64" spans="2:8" ht="15" customHeight="1"/>
    <row r="65" ht="0" hidden="1" customHeight="1"/>
    <row r="66" ht="0" hidden="1" customHeight="1"/>
  </sheetData>
  <sheetProtection algorithmName="SHA-512" hashValue="c81kgbO1P6DbbpDFSWPNqsFYg5K2s8Xv6bc76o5RHpmOc8mAJ3TsvtTw8+Vo7w9dWdVqCEoeUas1C58t+ZNzuQ==" saltValue="MEj5Ip28H8WlHZ8Kd+Rm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618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619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620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621</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568</v>
      </c>
      <c r="BQ50" s="1280"/>
      <c r="BR50" s="1280"/>
      <c r="BS50" s="1280"/>
      <c r="BT50" s="1280"/>
      <c r="BU50" s="1280"/>
      <c r="BV50" s="1280"/>
      <c r="BW50" s="1280"/>
      <c r="BX50" s="1280" t="s">
        <v>569</v>
      </c>
      <c r="BY50" s="1280"/>
      <c r="BZ50" s="1280"/>
      <c r="CA50" s="1280"/>
      <c r="CB50" s="1280"/>
      <c r="CC50" s="1280"/>
      <c r="CD50" s="1280"/>
      <c r="CE50" s="1280"/>
      <c r="CF50" s="1280" t="s">
        <v>570</v>
      </c>
      <c r="CG50" s="1280"/>
      <c r="CH50" s="1280"/>
      <c r="CI50" s="1280"/>
      <c r="CJ50" s="1280"/>
      <c r="CK50" s="1280"/>
      <c r="CL50" s="1280"/>
      <c r="CM50" s="1280"/>
      <c r="CN50" s="1280" t="s">
        <v>571</v>
      </c>
      <c r="CO50" s="1280"/>
      <c r="CP50" s="1280"/>
      <c r="CQ50" s="1280"/>
      <c r="CR50" s="1280"/>
      <c r="CS50" s="1280"/>
      <c r="CT50" s="1280"/>
      <c r="CU50" s="1280"/>
      <c r="CV50" s="1280" t="s">
        <v>572</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622</v>
      </c>
      <c r="AO51" s="1278"/>
      <c r="AP51" s="1278"/>
      <c r="AQ51" s="1278"/>
      <c r="AR51" s="1278"/>
      <c r="AS51" s="1278"/>
      <c r="AT51" s="1278"/>
      <c r="AU51" s="1278"/>
      <c r="AV51" s="1278"/>
      <c r="AW51" s="1278"/>
      <c r="AX51" s="1278"/>
      <c r="AY51" s="1278"/>
      <c r="AZ51" s="1278"/>
      <c r="BA51" s="1278"/>
      <c r="BB51" s="1278" t="s">
        <v>623</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39.799999999999997</v>
      </c>
      <c r="CG51" s="1275"/>
      <c r="CH51" s="1275"/>
      <c r="CI51" s="1275"/>
      <c r="CJ51" s="1275"/>
      <c r="CK51" s="1275"/>
      <c r="CL51" s="1275"/>
      <c r="CM51" s="1275"/>
      <c r="CN51" s="1275">
        <v>39</v>
      </c>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624</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72.3</v>
      </c>
      <c r="CG53" s="1275"/>
      <c r="CH53" s="1275"/>
      <c r="CI53" s="1275"/>
      <c r="CJ53" s="1275"/>
      <c r="CK53" s="1275"/>
      <c r="CL53" s="1275"/>
      <c r="CM53" s="1275"/>
      <c r="CN53" s="1275">
        <v>73.7</v>
      </c>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625</v>
      </c>
      <c r="AO55" s="1280"/>
      <c r="AP55" s="1280"/>
      <c r="AQ55" s="1280"/>
      <c r="AR55" s="1280"/>
      <c r="AS55" s="1280"/>
      <c r="AT55" s="1280"/>
      <c r="AU55" s="1280"/>
      <c r="AV55" s="1280"/>
      <c r="AW55" s="1280"/>
      <c r="AX55" s="1280"/>
      <c r="AY55" s="1280"/>
      <c r="AZ55" s="1280"/>
      <c r="BA55" s="1280"/>
      <c r="BB55" s="1278" t="s">
        <v>623</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32.799999999999997</v>
      </c>
      <c r="CG55" s="1275"/>
      <c r="CH55" s="1275"/>
      <c r="CI55" s="1275"/>
      <c r="CJ55" s="1275"/>
      <c r="CK55" s="1275"/>
      <c r="CL55" s="1275"/>
      <c r="CM55" s="1275"/>
      <c r="CN55" s="1275">
        <v>20.2</v>
      </c>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624</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58.6</v>
      </c>
      <c r="CG57" s="1275"/>
      <c r="CH57" s="1275"/>
      <c r="CI57" s="1275"/>
      <c r="CJ57" s="1275"/>
      <c r="CK57" s="1275"/>
      <c r="CL57" s="1275"/>
      <c r="CM57" s="1275"/>
      <c r="CN57" s="1275">
        <v>53.6</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626</v>
      </c>
    </row>
    <row r="64" spans="1:109">
      <c r="B64" s="374"/>
      <c r="G64" s="381"/>
      <c r="I64" s="394"/>
      <c r="J64" s="394"/>
      <c r="K64" s="394"/>
      <c r="L64" s="394"/>
      <c r="M64" s="394"/>
      <c r="N64" s="395"/>
      <c r="AM64" s="381"/>
      <c r="AN64" s="381" t="s">
        <v>619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627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621</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568</v>
      </c>
      <c r="BQ72" s="1280"/>
      <c r="BR72" s="1280"/>
      <c r="BS72" s="1280"/>
      <c r="BT72" s="1280"/>
      <c r="BU72" s="1280"/>
      <c r="BV72" s="1280"/>
      <c r="BW72" s="1280"/>
      <c r="BX72" s="1280" t="s">
        <v>569</v>
      </c>
      <c r="BY72" s="1280"/>
      <c r="BZ72" s="1280"/>
      <c r="CA72" s="1280"/>
      <c r="CB72" s="1280"/>
      <c r="CC72" s="1280"/>
      <c r="CD72" s="1280"/>
      <c r="CE72" s="1280"/>
      <c r="CF72" s="1280" t="s">
        <v>570</v>
      </c>
      <c r="CG72" s="1280"/>
      <c r="CH72" s="1280"/>
      <c r="CI72" s="1280"/>
      <c r="CJ72" s="1280"/>
      <c r="CK72" s="1280"/>
      <c r="CL72" s="1280"/>
      <c r="CM72" s="1280"/>
      <c r="CN72" s="1280" t="s">
        <v>571</v>
      </c>
      <c r="CO72" s="1280"/>
      <c r="CP72" s="1280"/>
      <c r="CQ72" s="1280"/>
      <c r="CR72" s="1280"/>
      <c r="CS72" s="1280"/>
      <c r="CT72" s="1280"/>
      <c r="CU72" s="1280"/>
      <c r="CV72" s="1280" t="s">
        <v>572</v>
      </c>
      <c r="CW72" s="1280"/>
      <c r="CX72" s="1280"/>
      <c r="CY72" s="1280"/>
      <c r="CZ72" s="1280"/>
      <c r="DA72" s="1280"/>
      <c r="DB72" s="1280"/>
      <c r="DC72" s="1280"/>
    </row>
    <row r="73" spans="2:107">
      <c r="B73" s="374"/>
      <c r="G73" s="1283"/>
      <c r="H73" s="1283"/>
      <c r="I73" s="1283"/>
      <c r="J73" s="1283"/>
      <c r="K73" s="1279"/>
      <c r="L73" s="1279"/>
      <c r="M73" s="1279"/>
      <c r="N73" s="1279"/>
      <c r="AM73" s="383"/>
      <c r="AN73" s="1278" t="s">
        <v>622</v>
      </c>
      <c r="AO73" s="1278"/>
      <c r="AP73" s="1278"/>
      <c r="AQ73" s="1278"/>
      <c r="AR73" s="1278"/>
      <c r="AS73" s="1278"/>
      <c r="AT73" s="1278"/>
      <c r="AU73" s="1278"/>
      <c r="AV73" s="1278"/>
      <c r="AW73" s="1278"/>
      <c r="AX73" s="1278"/>
      <c r="AY73" s="1278"/>
      <c r="AZ73" s="1278"/>
      <c r="BA73" s="1278"/>
      <c r="BB73" s="1278" t="s">
        <v>623</v>
      </c>
      <c r="BC73" s="1278"/>
      <c r="BD73" s="1278"/>
      <c r="BE73" s="1278"/>
      <c r="BF73" s="1278"/>
      <c r="BG73" s="1278"/>
      <c r="BH73" s="1278"/>
      <c r="BI73" s="1278"/>
      <c r="BJ73" s="1278"/>
      <c r="BK73" s="1278"/>
      <c r="BL73" s="1278"/>
      <c r="BM73" s="1278"/>
      <c r="BN73" s="1278"/>
      <c r="BO73" s="1278"/>
      <c r="BP73" s="1275">
        <v>47.2</v>
      </c>
      <c r="BQ73" s="1275"/>
      <c r="BR73" s="1275"/>
      <c r="BS73" s="1275"/>
      <c r="BT73" s="1275"/>
      <c r="BU73" s="1275"/>
      <c r="BV73" s="1275"/>
      <c r="BW73" s="1275"/>
      <c r="BX73" s="1275">
        <v>41.6</v>
      </c>
      <c r="BY73" s="1275"/>
      <c r="BZ73" s="1275"/>
      <c r="CA73" s="1275"/>
      <c r="CB73" s="1275"/>
      <c r="CC73" s="1275"/>
      <c r="CD73" s="1275"/>
      <c r="CE73" s="1275"/>
      <c r="CF73" s="1275">
        <v>39.799999999999997</v>
      </c>
      <c r="CG73" s="1275"/>
      <c r="CH73" s="1275"/>
      <c r="CI73" s="1275"/>
      <c r="CJ73" s="1275"/>
      <c r="CK73" s="1275"/>
      <c r="CL73" s="1275"/>
      <c r="CM73" s="1275"/>
      <c r="CN73" s="1275">
        <v>39</v>
      </c>
      <c r="CO73" s="1275"/>
      <c r="CP73" s="1275"/>
      <c r="CQ73" s="1275"/>
      <c r="CR73" s="1275"/>
      <c r="CS73" s="1275"/>
      <c r="CT73" s="1275"/>
      <c r="CU73" s="1275"/>
      <c r="CV73" s="1275">
        <v>42.6</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628</v>
      </c>
      <c r="BC75" s="1278"/>
      <c r="BD75" s="1278"/>
      <c r="BE75" s="1278"/>
      <c r="BF75" s="1278"/>
      <c r="BG75" s="1278"/>
      <c r="BH75" s="1278"/>
      <c r="BI75" s="1278"/>
      <c r="BJ75" s="1278"/>
      <c r="BK75" s="1278"/>
      <c r="BL75" s="1278"/>
      <c r="BM75" s="1278"/>
      <c r="BN75" s="1278"/>
      <c r="BO75" s="1278"/>
      <c r="BP75" s="1275">
        <v>10.5</v>
      </c>
      <c r="BQ75" s="1275"/>
      <c r="BR75" s="1275"/>
      <c r="BS75" s="1275"/>
      <c r="BT75" s="1275"/>
      <c r="BU75" s="1275"/>
      <c r="BV75" s="1275"/>
      <c r="BW75" s="1275"/>
      <c r="BX75" s="1275">
        <v>9.9</v>
      </c>
      <c r="BY75" s="1275"/>
      <c r="BZ75" s="1275"/>
      <c r="CA75" s="1275"/>
      <c r="CB75" s="1275"/>
      <c r="CC75" s="1275"/>
      <c r="CD75" s="1275"/>
      <c r="CE75" s="1275"/>
      <c r="CF75" s="1275">
        <v>9.1999999999999993</v>
      </c>
      <c r="CG75" s="1275"/>
      <c r="CH75" s="1275"/>
      <c r="CI75" s="1275"/>
      <c r="CJ75" s="1275"/>
      <c r="CK75" s="1275"/>
      <c r="CL75" s="1275"/>
      <c r="CM75" s="1275"/>
      <c r="CN75" s="1275">
        <v>9.3000000000000007</v>
      </c>
      <c r="CO75" s="1275"/>
      <c r="CP75" s="1275"/>
      <c r="CQ75" s="1275"/>
      <c r="CR75" s="1275"/>
      <c r="CS75" s="1275"/>
      <c r="CT75" s="1275"/>
      <c r="CU75" s="1275"/>
      <c r="CV75" s="1275">
        <v>9.6999999999999993</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625</v>
      </c>
      <c r="AO77" s="1280"/>
      <c r="AP77" s="1280"/>
      <c r="AQ77" s="1280"/>
      <c r="AR77" s="1280"/>
      <c r="AS77" s="1280"/>
      <c r="AT77" s="1280"/>
      <c r="AU77" s="1280"/>
      <c r="AV77" s="1280"/>
      <c r="AW77" s="1280"/>
      <c r="AX77" s="1280"/>
      <c r="AY77" s="1280"/>
      <c r="AZ77" s="1280"/>
      <c r="BA77" s="1280"/>
      <c r="BB77" s="1278" t="s">
        <v>623</v>
      </c>
      <c r="BC77" s="1278"/>
      <c r="BD77" s="1278"/>
      <c r="BE77" s="1278"/>
      <c r="BF77" s="1278"/>
      <c r="BG77" s="1278"/>
      <c r="BH77" s="1278"/>
      <c r="BI77" s="1278"/>
      <c r="BJ77" s="1278"/>
      <c r="BK77" s="1278"/>
      <c r="BL77" s="1278"/>
      <c r="BM77" s="1278"/>
      <c r="BN77" s="1278"/>
      <c r="BO77" s="1278"/>
      <c r="BP77" s="1275">
        <v>52.8</v>
      </c>
      <c r="BQ77" s="1275"/>
      <c r="BR77" s="1275"/>
      <c r="BS77" s="1275"/>
      <c r="BT77" s="1275"/>
      <c r="BU77" s="1275"/>
      <c r="BV77" s="1275"/>
      <c r="BW77" s="1275"/>
      <c r="BX77" s="1275">
        <v>48.6</v>
      </c>
      <c r="BY77" s="1275"/>
      <c r="BZ77" s="1275"/>
      <c r="CA77" s="1275"/>
      <c r="CB77" s="1275"/>
      <c r="CC77" s="1275"/>
      <c r="CD77" s="1275"/>
      <c r="CE77" s="1275"/>
      <c r="CF77" s="1275">
        <v>32.799999999999997</v>
      </c>
      <c r="CG77" s="1275"/>
      <c r="CH77" s="1275"/>
      <c r="CI77" s="1275"/>
      <c r="CJ77" s="1275"/>
      <c r="CK77" s="1275"/>
      <c r="CL77" s="1275"/>
      <c r="CM77" s="1275"/>
      <c r="CN77" s="1275">
        <v>20.2</v>
      </c>
      <c r="CO77" s="1275"/>
      <c r="CP77" s="1275"/>
      <c r="CQ77" s="1275"/>
      <c r="CR77" s="1275"/>
      <c r="CS77" s="1275"/>
      <c r="CT77" s="1275"/>
      <c r="CU77" s="1275"/>
      <c r="CV77" s="1275">
        <v>19</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628</v>
      </c>
      <c r="BC79" s="1278"/>
      <c r="BD79" s="1278"/>
      <c r="BE79" s="1278"/>
      <c r="BF79" s="1278"/>
      <c r="BG79" s="1278"/>
      <c r="BH79" s="1278"/>
      <c r="BI79" s="1278"/>
      <c r="BJ79" s="1278"/>
      <c r="BK79" s="1278"/>
      <c r="BL79" s="1278"/>
      <c r="BM79" s="1278"/>
      <c r="BN79" s="1278"/>
      <c r="BO79" s="1278"/>
      <c r="BP79" s="1275">
        <v>11.5</v>
      </c>
      <c r="BQ79" s="1275"/>
      <c r="BR79" s="1275"/>
      <c r="BS79" s="1275"/>
      <c r="BT79" s="1275"/>
      <c r="BU79" s="1275"/>
      <c r="BV79" s="1275"/>
      <c r="BW79" s="1275"/>
      <c r="BX79" s="1275">
        <v>10.4</v>
      </c>
      <c r="BY79" s="1275"/>
      <c r="BZ79" s="1275"/>
      <c r="CA79" s="1275"/>
      <c r="CB79" s="1275"/>
      <c r="CC79" s="1275"/>
      <c r="CD79" s="1275"/>
      <c r="CE79" s="1275"/>
      <c r="CF79" s="1275">
        <v>9.5</v>
      </c>
      <c r="CG79" s="1275"/>
      <c r="CH79" s="1275"/>
      <c r="CI79" s="1275"/>
      <c r="CJ79" s="1275"/>
      <c r="CK79" s="1275"/>
      <c r="CL79" s="1275"/>
      <c r="CM79" s="1275"/>
      <c r="CN79" s="1275">
        <v>8.6</v>
      </c>
      <c r="CO79" s="1275"/>
      <c r="CP79" s="1275"/>
      <c r="CQ79" s="1275"/>
      <c r="CR79" s="1275"/>
      <c r="CS79" s="1275"/>
      <c r="CT79" s="1275"/>
      <c r="CU79" s="1275"/>
      <c r="CV79" s="1275">
        <v>8.5</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4URRBtYuf8tI6zjHEcnH/iHwdowvVV1YmnNaBKPyHbeNj0cNTqYE8rs7c51xtXPjzwvICsvhCR/yd96z/ejIWw==" saltValue="h0k6IbnhbQARA6ISZ9fg2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6EYOSJxZeT/Fj/YP5i1paJii0MwhKp+enMTJxy2ZWnFz4vP74OUxOw4i0PdecG6pAI/nRvhYLgok/ucY7VHUg==" saltValue="Q8w7DqrXGxDP/0WZByvr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CC17" sqref="CC1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h4yjPUFTVjuq/ZV2jktZR5d8MHVl/LzJN/If4j1AXYoZIShtcRSxjiAofpaffsWKOvT63TmJv42nQpv3kgM7g==" saltValue="bR2rNjkehie0wDNUB4xr9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565</v>
      </c>
      <c r="G2" s="136"/>
      <c r="H2" s="137"/>
    </row>
    <row r="3" spans="1:8">
      <c r="A3" s="133" t="s">
        <v>558</v>
      </c>
      <c r="B3" s="138"/>
      <c r="C3" s="139"/>
      <c r="D3" s="140">
        <v>97919</v>
      </c>
      <c r="E3" s="141"/>
      <c r="F3" s="142">
        <v>84389</v>
      </c>
      <c r="G3" s="143"/>
      <c r="H3" s="144"/>
    </row>
    <row r="4" spans="1:8">
      <c r="A4" s="145"/>
      <c r="B4" s="146"/>
      <c r="C4" s="147"/>
      <c r="D4" s="148">
        <v>55326</v>
      </c>
      <c r="E4" s="149"/>
      <c r="F4" s="150">
        <v>44339</v>
      </c>
      <c r="G4" s="151"/>
      <c r="H4" s="152"/>
    </row>
    <row r="5" spans="1:8">
      <c r="A5" s="133" t="s">
        <v>560</v>
      </c>
      <c r="B5" s="138"/>
      <c r="C5" s="139"/>
      <c r="D5" s="140">
        <v>103698</v>
      </c>
      <c r="E5" s="141"/>
      <c r="F5" s="142">
        <v>83623</v>
      </c>
      <c r="G5" s="143"/>
      <c r="H5" s="144"/>
    </row>
    <row r="6" spans="1:8">
      <c r="A6" s="145"/>
      <c r="B6" s="146"/>
      <c r="C6" s="147"/>
      <c r="D6" s="148">
        <v>52979</v>
      </c>
      <c r="E6" s="149"/>
      <c r="F6" s="150">
        <v>48787</v>
      </c>
      <c r="G6" s="151"/>
      <c r="H6" s="152"/>
    </row>
    <row r="7" spans="1:8">
      <c r="A7" s="133" t="s">
        <v>561</v>
      </c>
      <c r="B7" s="138"/>
      <c r="C7" s="139"/>
      <c r="D7" s="140">
        <v>107112</v>
      </c>
      <c r="E7" s="141"/>
      <c r="F7" s="142">
        <v>87974</v>
      </c>
      <c r="G7" s="143"/>
      <c r="H7" s="144"/>
    </row>
    <row r="8" spans="1:8">
      <c r="A8" s="145"/>
      <c r="B8" s="146"/>
      <c r="C8" s="147"/>
      <c r="D8" s="148">
        <v>76381</v>
      </c>
      <c r="E8" s="149"/>
      <c r="F8" s="150">
        <v>48183</v>
      </c>
      <c r="G8" s="151"/>
      <c r="H8" s="152"/>
    </row>
    <row r="9" spans="1:8">
      <c r="A9" s="133" t="s">
        <v>562</v>
      </c>
      <c r="B9" s="138"/>
      <c r="C9" s="139"/>
      <c r="D9" s="140">
        <v>70607</v>
      </c>
      <c r="E9" s="141"/>
      <c r="F9" s="142">
        <v>78864</v>
      </c>
      <c r="G9" s="143"/>
      <c r="H9" s="144"/>
    </row>
    <row r="10" spans="1:8">
      <c r="A10" s="145"/>
      <c r="B10" s="146"/>
      <c r="C10" s="147"/>
      <c r="D10" s="148">
        <v>38141</v>
      </c>
      <c r="E10" s="149"/>
      <c r="F10" s="150">
        <v>46136</v>
      </c>
      <c r="G10" s="151"/>
      <c r="H10" s="152"/>
    </row>
    <row r="11" spans="1:8">
      <c r="A11" s="133" t="s">
        <v>563</v>
      </c>
      <c r="B11" s="138"/>
      <c r="C11" s="139"/>
      <c r="D11" s="140">
        <v>117244</v>
      </c>
      <c r="E11" s="141"/>
      <c r="F11" s="142">
        <v>85042</v>
      </c>
      <c r="G11" s="143"/>
      <c r="H11" s="144"/>
    </row>
    <row r="12" spans="1:8">
      <c r="A12" s="145"/>
      <c r="B12" s="146"/>
      <c r="C12" s="153"/>
      <c r="D12" s="148">
        <v>80810</v>
      </c>
      <c r="E12" s="149"/>
      <c r="F12" s="150">
        <v>50806</v>
      </c>
      <c r="G12" s="151"/>
      <c r="H12" s="152"/>
    </row>
    <row r="13" spans="1:8">
      <c r="A13" s="133"/>
      <c r="B13" s="138"/>
      <c r="C13" s="154"/>
      <c r="D13" s="155">
        <v>99316</v>
      </c>
      <c r="E13" s="156"/>
      <c r="F13" s="157">
        <v>83978</v>
      </c>
      <c r="G13" s="158"/>
      <c r="H13" s="144"/>
    </row>
    <row r="14" spans="1:8">
      <c r="A14" s="145"/>
      <c r="B14" s="146"/>
      <c r="C14" s="147"/>
      <c r="D14" s="148">
        <v>60727</v>
      </c>
      <c r="E14" s="149"/>
      <c r="F14" s="150">
        <v>47650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7.4</v>
      </c>
      <c r="C19" s="159">
        <f>ROUND(VALUE(SUBSTITUTE(実質収支比率等に係る経年分析!G$48,"▲","-")),2)</f>
        <v>5.09</v>
      </c>
      <c r="D19" s="159">
        <f>ROUND(VALUE(SUBSTITUTE(実質収支比率等に係る経年分析!H$48,"▲","-")),2)</f>
        <v>7.5</v>
      </c>
      <c r="E19" s="159">
        <f>ROUND(VALUE(SUBSTITUTE(実質収支比率等に係る経年分析!I$48,"▲","-")),2)</f>
        <v>6.44</v>
      </c>
      <c r="F19" s="159">
        <f>ROUND(VALUE(SUBSTITUTE(実質収支比率等に係る経年分析!J$48,"▲","-")),2)</f>
        <v>4.7</v>
      </c>
    </row>
    <row r="20" spans="1:11">
      <c r="A20" s="159" t="s">
        <v>49</v>
      </c>
      <c r="B20" s="159">
        <f>ROUND(VALUE(SUBSTITUTE(実質収支比率等に係る経年分析!F$47,"▲","-")),2)</f>
        <v>35.549999999999997</v>
      </c>
      <c r="C20" s="159">
        <f>ROUND(VALUE(SUBSTITUTE(実質収支比率等に係る経年分析!G$47,"▲","-")),2)</f>
        <v>37.17</v>
      </c>
      <c r="D20" s="159">
        <f>ROUND(VALUE(SUBSTITUTE(実質収支比率等に係る経年分析!H$47,"▲","-")),2)</f>
        <v>37.81</v>
      </c>
      <c r="E20" s="159">
        <f>ROUND(VALUE(SUBSTITUTE(実質収支比率等に係る経年分析!I$47,"▲","-")),2)</f>
        <v>38.99</v>
      </c>
      <c r="F20" s="159">
        <f>ROUND(VALUE(SUBSTITUTE(実質収支比率等に係る経年分析!J$47,"▲","-")),2)</f>
        <v>36.200000000000003</v>
      </c>
    </row>
    <row r="21" spans="1:11">
      <c r="A21" s="159" t="s">
        <v>50</v>
      </c>
      <c r="B21" s="159">
        <f>IF(ISNUMBER(VALUE(SUBSTITUTE(実質収支比率等に係る経年分析!F$49,"▲","-"))),ROUND(VALUE(SUBSTITUTE(実質収支比率等に係る経年分析!F$49,"▲","-")),2),NA())</f>
        <v>4.46</v>
      </c>
      <c r="C21" s="159">
        <f>IF(ISNUMBER(VALUE(SUBSTITUTE(実質収支比率等に係る経年分析!G$49,"▲","-"))),ROUND(VALUE(SUBSTITUTE(実質収支比率等に係る経年分析!G$49,"▲","-")),2),NA())</f>
        <v>-0.44</v>
      </c>
      <c r="D21" s="159">
        <f>IF(ISNUMBER(VALUE(SUBSTITUTE(実質収支比率等に係る経年分析!H$49,"▲","-"))),ROUND(VALUE(SUBSTITUTE(実質収支比率等に係る経年分析!H$49,"▲","-")),2),NA())</f>
        <v>3.61</v>
      </c>
      <c r="E21" s="159">
        <f>IF(ISNUMBER(VALUE(SUBSTITUTE(実質収支比率等に係る経年分析!I$49,"▲","-"))),ROUND(VALUE(SUBSTITUTE(実質収支比率等に係る経年分析!I$49,"▲","-")),2),NA())</f>
        <v>-0.59</v>
      </c>
      <c r="F21" s="159">
        <f>IF(ISNUMBER(VALUE(SUBSTITUTE(実質収支比率等に係る経年分析!J$49,"▲","-"))),ROUND(VALUE(SUBSTITUTE(実質収支比率等に係る経年分析!J$49,"▲","-")),2),NA())</f>
        <v>-4.87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地域包括支援センター事業特別会計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工業用水道事業会計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0.68</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0.75</v>
      </c>
      <c r="F33" s="160">
        <f>IF(ROUND(VALUE(SUBSTITUTE(連結実質赤字比率に係る赤字・黒字の構成分析!H$37,"▲", "-")), 2) &lt; 0, ABS(ROUND(VALUE(SUBSTITUTE(連結実質赤字比率に係る赤字・黒字の構成分析!H$37,"▲", "-")), 2)), NA())</f>
        <v>0.09</v>
      </c>
      <c r="G33" s="160" t="e">
        <f>IF(ROUND(VALUE(SUBSTITUTE(連結実質赤字比率に係る赤字・黒字の構成分析!H$37,"▲", "-")), 2) &gt;= 0, ABS(ROUND(VALUE(SUBSTITUTE(連結実質赤字比率に係る赤字・黒字の構成分析!H$37,"▲", "-")), 2)), NA())</f>
        <v>#N/A</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1.07</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2.78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3.57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4.6399999999999997</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5.09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6.43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4.7</v>
      </c>
    </row>
    <row r="36" spans="1:16">
      <c r="A36" s="160" t="str">
        <f>IF(連結実質赤字比率に係る赤字・黒字の構成分析!C$34="",NA(),連結実質赤字比率に係る赤字・黒字の構成分析!C$34)</f>
        <v>山香病院事業会計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10.28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9.7799999999999994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9.83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10.88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10.07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2017</v>
      </c>
      <c r="E42" s="161"/>
      <c r="F42" s="161"/>
      <c r="G42" s="161">
        <f>'実質公債費比率（分子）の構造'!L$52</f>
        <v>2093</v>
      </c>
      <c r="H42" s="161"/>
      <c r="I42" s="161"/>
      <c r="J42" s="161">
        <f>'実質公債費比率（分子）の構造'!M$52</f>
        <v>2098</v>
      </c>
      <c r="K42" s="161"/>
      <c r="L42" s="161"/>
      <c r="M42" s="161">
        <f>'実質公債費比率（分子）の構造'!N$52</f>
        <v>2145</v>
      </c>
      <c r="N42" s="161"/>
      <c r="O42" s="161"/>
      <c r="P42" s="161">
        <f>'実質公債費比率（分子）の構造'!O$52</f>
        <v>2133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v>
      </c>
      <c r="C44" s="161"/>
      <c r="D44" s="161"/>
      <c r="E44" s="161">
        <f>'実質公債費比率（分子）の構造'!L$50</f>
        <v>1</v>
      </c>
      <c r="F44" s="161"/>
      <c r="G44" s="161"/>
      <c r="H44" s="161">
        <f>'実質公債費比率（分子）の構造'!M$50</f>
        <v>1</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7</v>
      </c>
      <c r="C45" s="161"/>
      <c r="D45" s="161"/>
      <c r="E45" s="161">
        <f>'実質公債費比率（分子）の構造'!L$49</f>
        <v>12</v>
      </c>
      <c r="F45" s="161"/>
      <c r="G45" s="161"/>
      <c r="H45" s="161">
        <f>'実質公債費比率（分子）の構造'!M$49</f>
        <v>18</v>
      </c>
      <c r="I45" s="161"/>
      <c r="J45" s="161"/>
      <c r="K45" s="161">
        <f>'実質公債費比率（分子）の構造'!N$49</f>
        <v>82</v>
      </c>
      <c r="L45" s="161"/>
      <c r="M45" s="161"/>
      <c r="N45" s="161">
        <f>'実質公債費比率（分子）の構造'!O$49</f>
        <v>106</v>
      </c>
      <c r="O45" s="161"/>
      <c r="P45" s="161"/>
    </row>
    <row r="46" spans="1:16">
      <c r="A46" s="161" t="s">
        <v>61</v>
      </c>
      <c r="B46" s="161">
        <f>'実質公債費比率（分子）の構造'!K$48</f>
        <v>479</v>
      </c>
      <c r="C46" s="161"/>
      <c r="D46" s="161"/>
      <c r="E46" s="161">
        <f>'実質公債費比率（分子）の構造'!L$48</f>
        <v>458</v>
      </c>
      <c r="F46" s="161"/>
      <c r="G46" s="161"/>
      <c r="H46" s="161">
        <f>'実質公債費比率（分子）の構造'!M$48</f>
        <v>459</v>
      </c>
      <c r="I46" s="161"/>
      <c r="J46" s="161"/>
      <c r="K46" s="161">
        <f>'実質公債費比率（分子）の構造'!N$48</f>
        <v>486</v>
      </c>
      <c r="L46" s="161"/>
      <c r="M46" s="161"/>
      <c r="N46" s="161">
        <f>'実質公債費比率（分子）の構造'!O$48</f>
        <v>509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2405</v>
      </c>
      <c r="C49" s="161"/>
      <c r="D49" s="161"/>
      <c r="E49" s="161">
        <f>'実質公債費比率（分子）の構造'!L$45</f>
        <v>2412</v>
      </c>
      <c r="F49" s="161"/>
      <c r="G49" s="161"/>
      <c r="H49" s="161">
        <f>'実質公債費比率（分子）の構造'!M$45</f>
        <v>2390</v>
      </c>
      <c r="I49" s="161"/>
      <c r="J49" s="161"/>
      <c r="K49" s="161">
        <f>'実質公債費比率（分子）の構造'!N$45</f>
        <v>2452</v>
      </c>
      <c r="L49" s="161"/>
      <c r="M49" s="161"/>
      <c r="N49" s="161">
        <f>'実質公債費比率（分子）の構造'!O$45</f>
        <v>2394</v>
      </c>
      <c r="O49" s="161"/>
      <c r="P49" s="161"/>
    </row>
    <row r="50" spans="1:16">
      <c r="A50" s="161" t="s">
        <v>65</v>
      </c>
      <c r="B50" s="161" t="e">
        <f>NA()</f>
        <v>#N/A</v>
      </c>
      <c r="C50" s="161">
        <f>IF(ISNUMBER('実質公債費比率（分子）の構造'!K$53),'実質公債費比率（分子）の構造'!K$53,NA())</f>
        <v>875</v>
      </c>
      <c r="D50" s="161" t="e">
        <f>NA()</f>
        <v>#N/A</v>
      </c>
      <c r="E50" s="161" t="e">
        <f>NA()</f>
        <v>#N/A</v>
      </c>
      <c r="F50" s="161">
        <f>IF(ISNUMBER('実質公債費比率（分子）の構造'!L$53),'実質公債費比率（分子）の構造'!L$53,NA())</f>
        <v>790</v>
      </c>
      <c r="G50" s="161" t="e">
        <f>NA()</f>
        <v>#N/A</v>
      </c>
      <c r="H50" s="161" t="e">
        <f>NA()</f>
        <v>#N/A</v>
      </c>
      <c r="I50" s="161">
        <f>IF(ISNUMBER('実質公債費比率（分子）の構造'!M$53),'実質公債費比率（分子）の構造'!M$53,NA())</f>
        <v>770</v>
      </c>
      <c r="J50" s="161" t="e">
        <f>NA()</f>
        <v>#N/A</v>
      </c>
      <c r="K50" s="161" t="e">
        <f>NA()</f>
        <v>#N/A</v>
      </c>
      <c r="L50" s="161">
        <f>IF(ISNUMBER('実質公債費比率（分子）の構造'!N$53),'実質公債費比率（分子）の構造'!N$53,NA())</f>
        <v>875</v>
      </c>
      <c r="M50" s="161" t="e">
        <f>NA()</f>
        <v>#N/A</v>
      </c>
      <c r="N50" s="161" t="e">
        <f>NA()</f>
        <v>#N/A</v>
      </c>
      <c r="O50" s="161">
        <f>IF(ISNUMBER('実質公債費比率（分子）の構造'!O$53),'実質公債費比率（分子）の構造'!O$53,NA())</f>
        <v>876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22145</v>
      </c>
      <c r="E56" s="160"/>
      <c r="F56" s="160"/>
      <c r="G56" s="160">
        <f>'将来負担比率（分子）の構造'!J$52</f>
        <v>22388</v>
      </c>
      <c r="H56" s="160"/>
      <c r="I56" s="160"/>
      <c r="J56" s="160">
        <f>'将来負担比率（分子）の構造'!K$52</f>
        <v>22780</v>
      </c>
      <c r="K56" s="160"/>
      <c r="L56" s="160"/>
      <c r="M56" s="160">
        <f>'将来負担比率（分子）の構造'!L$52</f>
        <v>22367</v>
      </c>
      <c r="N56" s="160"/>
      <c r="O56" s="160"/>
      <c r="P56" s="160">
        <f>'将来負担比率（分子）の構造'!M$52</f>
        <v>22819</v>
      </c>
    </row>
    <row r="57" spans="1:16">
      <c r="A57" s="160" t="s">
        <v>36</v>
      </c>
      <c r="B57" s="160"/>
      <c r="C57" s="160"/>
      <c r="D57" s="160">
        <f>'将来負担比率（分子）の構造'!I$51</f>
        <v>154</v>
      </c>
      <c r="E57" s="160"/>
      <c r="F57" s="160"/>
      <c r="G57" s="160">
        <f>'将来負担比率（分子）の構造'!J$51</f>
        <v>117</v>
      </c>
      <c r="H57" s="160"/>
      <c r="I57" s="160"/>
      <c r="J57" s="160">
        <f>'将来負担比率（分子）の構造'!K$51</f>
        <v>79</v>
      </c>
      <c r="K57" s="160"/>
      <c r="L57" s="160"/>
      <c r="M57" s="160">
        <f>'将来負担比率（分子）の構造'!L$51</f>
        <v>63</v>
      </c>
      <c r="N57" s="160"/>
      <c r="O57" s="160"/>
      <c r="P57" s="160">
        <f>'将来負担比率（分子）の構造'!M$51</f>
        <v>46</v>
      </c>
    </row>
    <row r="58" spans="1:16">
      <c r="A58" s="160" t="s">
        <v>35</v>
      </c>
      <c r="B58" s="160"/>
      <c r="C58" s="160"/>
      <c r="D58" s="160">
        <f>'将来負担比率（分子）の構造'!I$50</f>
        <v>7869</v>
      </c>
      <c r="E58" s="160"/>
      <c r="F58" s="160"/>
      <c r="G58" s="160">
        <f>'将来負担比率（分子）の構造'!J$50</f>
        <v>7871</v>
      </c>
      <c r="H58" s="160"/>
      <c r="I58" s="160"/>
      <c r="J58" s="160">
        <f>'将来負担比率（分子）の構造'!K$50</f>
        <v>8146</v>
      </c>
      <c r="K58" s="160"/>
      <c r="L58" s="160"/>
      <c r="M58" s="160">
        <f>'将来負担比率（分子）の構造'!L$50</f>
        <v>8304</v>
      </c>
      <c r="N58" s="160"/>
      <c r="O58" s="160"/>
      <c r="P58" s="160">
        <f>'将来負担比率（分子）の構造'!M$50</f>
        <v>8114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36</v>
      </c>
      <c r="C61" s="160"/>
      <c r="D61" s="160"/>
      <c r="E61" s="160">
        <f>'将来負担比率（分子）の構造'!J$46</f>
        <v>1</v>
      </c>
      <c r="F61" s="160"/>
      <c r="G61" s="160"/>
      <c r="H61" s="160">
        <f>'将来負担比率（分子）の構造'!K$46</f>
        <v>1</v>
      </c>
      <c r="I61" s="160"/>
      <c r="J61" s="160"/>
      <c r="K61" s="160">
        <f>'将来負担比率（分子）の構造'!L$46</f>
        <v>1</v>
      </c>
      <c r="L61" s="160"/>
      <c r="M61" s="160"/>
      <c r="N61" s="160">
        <f>'将来負担比率（分子）の構造'!M$46</f>
        <v>0</v>
      </c>
      <c r="O61" s="160"/>
      <c r="P61" s="160"/>
    </row>
    <row r="62" spans="1:16">
      <c r="A62" s="160" t="s">
        <v>29</v>
      </c>
      <c r="B62" s="160">
        <f>'将来負担比率（分子）の構造'!I$45</f>
        <v>2908</v>
      </c>
      <c r="C62" s="160"/>
      <c r="D62" s="160"/>
      <c r="E62" s="160">
        <f>'将来負担比率（分子）の構造'!J$45</f>
        <v>2784</v>
      </c>
      <c r="F62" s="160"/>
      <c r="G62" s="160"/>
      <c r="H62" s="160">
        <f>'将来負担比率（分子）の構造'!K$45</f>
        <v>2889</v>
      </c>
      <c r="I62" s="160"/>
      <c r="J62" s="160"/>
      <c r="K62" s="160">
        <f>'将来負担比率（分子）の構造'!L$45</f>
        <v>2920</v>
      </c>
      <c r="L62" s="160"/>
      <c r="M62" s="160"/>
      <c r="N62" s="160">
        <f>'将来負担比率（分子）の構造'!M$45</f>
        <v>2795</v>
      </c>
      <c r="O62" s="160"/>
      <c r="P62" s="160"/>
    </row>
    <row r="63" spans="1:16">
      <c r="A63" s="160" t="s">
        <v>28</v>
      </c>
      <c r="B63" s="160">
        <f>'将来負担比率（分子）の構造'!I$44</f>
        <v>552</v>
      </c>
      <c r="C63" s="160"/>
      <c r="D63" s="160"/>
      <c r="E63" s="160">
        <f>'将来負担比率（分子）の構造'!J$44</f>
        <v>685</v>
      </c>
      <c r="F63" s="160"/>
      <c r="G63" s="160"/>
      <c r="H63" s="160">
        <f>'将来負担比率（分子）の構造'!K$44</f>
        <v>707</v>
      </c>
      <c r="I63" s="160"/>
      <c r="J63" s="160"/>
      <c r="K63" s="160">
        <f>'将来負担比率（分子）の構造'!L$44</f>
        <v>993</v>
      </c>
      <c r="L63" s="160"/>
      <c r="M63" s="160"/>
      <c r="N63" s="160">
        <f>'将来負担比率（分子）の構造'!M$44</f>
        <v>1045</v>
      </c>
      <c r="O63" s="160"/>
      <c r="P63" s="160"/>
    </row>
    <row r="64" spans="1:16">
      <c r="A64" s="160" t="s">
        <v>27</v>
      </c>
      <c r="B64" s="160">
        <f>'将来負担比率（分子）の構造'!I$43</f>
        <v>7670</v>
      </c>
      <c r="C64" s="160"/>
      <c r="D64" s="160"/>
      <c r="E64" s="160">
        <f>'将来負担比率（分子）の構造'!J$43</f>
        <v>7522</v>
      </c>
      <c r="F64" s="160"/>
      <c r="G64" s="160"/>
      <c r="H64" s="160">
        <f>'将来負担比率（分子）の構造'!K$43</f>
        <v>7217</v>
      </c>
      <c r="I64" s="160"/>
      <c r="J64" s="160"/>
      <c r="K64" s="160">
        <f>'将来負担比率（分子）の構造'!L$43</f>
        <v>6993</v>
      </c>
      <c r="L64" s="160"/>
      <c r="M64" s="160"/>
      <c r="N64" s="160">
        <f>'将来負担比率（分子）の構造'!M$43</f>
        <v>6859</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23183</v>
      </c>
      <c r="C66" s="160"/>
      <c r="D66" s="160"/>
      <c r="E66" s="160">
        <f>'将来負担比率（分子）の構造'!J$41</f>
        <v>22985</v>
      </c>
      <c r="F66" s="160"/>
      <c r="G66" s="160"/>
      <c r="H66" s="160">
        <f>'将来負担比率（分子）の構造'!K$41</f>
        <v>23688</v>
      </c>
      <c r="I66" s="160"/>
      <c r="J66" s="160"/>
      <c r="K66" s="160">
        <f>'将来負担比率（分子）の構造'!L$41</f>
        <v>23172</v>
      </c>
      <c r="L66" s="160"/>
      <c r="M66" s="160"/>
      <c r="N66" s="160">
        <f>'将来負担比率（分子）の構造'!M$41</f>
        <v>23900</v>
      </c>
      <c r="O66" s="160"/>
      <c r="P66" s="160"/>
    </row>
    <row r="67" spans="1:16">
      <c r="A67" s="160" t="s">
        <v>69</v>
      </c>
      <c r="B67" s="160" t="e">
        <f>NA()</f>
        <v>#N/A</v>
      </c>
      <c r="C67" s="160">
        <f>IF(ISNUMBER('将来負担比率（分子）の構造'!I$53), IF('将来負担比率（分子）の構造'!I$53 &lt; 0, 0, '将来負担比率（分子）の構造'!I$53), NA())</f>
        <v>4180</v>
      </c>
      <c r="D67" s="160" t="e">
        <f>NA()</f>
        <v>#N/A</v>
      </c>
      <c r="E67" s="160" t="e">
        <f>NA()</f>
        <v>#N/A</v>
      </c>
      <c r="F67" s="160">
        <f>IF(ISNUMBER('将来負担比率（分子）の構造'!J$53), IF('将来負担比率（分子）の構造'!J$53 &lt; 0, 0, '将来負担比率（分子）の構造'!J$53), NA())</f>
        <v>3601</v>
      </c>
      <c r="G67" s="160" t="e">
        <f>NA()</f>
        <v>#N/A</v>
      </c>
      <c r="H67" s="160" t="e">
        <f>NA()</f>
        <v>#N/A</v>
      </c>
      <c r="I67" s="160">
        <f>IF(ISNUMBER('将来負担比率（分子）の構造'!K$53), IF('将来負担比率（分子）の構造'!K$53 &lt; 0, 0, '将来負担比率（分子）の構造'!K$53), NA())</f>
        <v>3496</v>
      </c>
      <c r="J67" s="160" t="e">
        <f>NA()</f>
        <v>#N/A</v>
      </c>
      <c r="K67" s="160" t="e">
        <f>NA()</f>
        <v>#N/A</v>
      </c>
      <c r="L67" s="160">
        <f>IF(ISNUMBER('将来負担比率（分子）の構造'!L$53), IF('将来負担比率（分子）の構造'!L$53 &lt; 0, 0, '将来負担比率（分子）の構造'!L$53), NA())</f>
        <v>3344</v>
      </c>
      <c r="M67" s="160" t="e">
        <f>NA()</f>
        <v>#N/A</v>
      </c>
      <c r="N67" s="160" t="e">
        <f>NA()</f>
        <v>#N/A</v>
      </c>
      <c r="O67" s="160">
        <f>IF(ISNUMBER('将来負担比率（分子）の構造'!M$53), IF('将来負担比率（分子）の構造'!M$53 &lt; 0, 0, '将来負担比率（分子）の構造'!M$53), NA())</f>
        <v>3620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4099</v>
      </c>
      <c r="C72" s="164">
        <f>基金残高に係る経年分析!G55</f>
        <v>4163</v>
      </c>
      <c r="D72" s="164">
        <f>基金残高に係る経年分析!H55</f>
        <v>3836</v>
      </c>
    </row>
    <row r="73" spans="1:16">
      <c r="A73" s="163" t="s">
        <v>72</v>
      </c>
      <c r="B73" s="164">
        <f>基金残高に係る経年分析!F56</f>
        <v>1503</v>
      </c>
      <c r="C73" s="164">
        <f>基金残高に係る経年分析!G56</f>
        <v>1508</v>
      </c>
      <c r="D73" s="164">
        <f>基金残高に係る経年分析!H56</f>
        <v>1512</v>
      </c>
    </row>
    <row r="74" spans="1:16">
      <c r="A74" s="163" t="s">
        <v>73</v>
      </c>
      <c r="B74" s="164">
        <f>基金残高に係る経年分析!F57</f>
        <v>4441</v>
      </c>
      <c r="C74" s="164">
        <f>基金残高に係る経年分析!G57</f>
        <v>4556</v>
      </c>
      <c r="D74" s="164">
        <f>基金残高に係る経年分析!H57</f>
        <v>4604</v>
      </c>
    </row>
  </sheetData>
  <sheetProtection algorithmName="SHA-512" hashValue="NVCQp8M/XzU3BUh6G77EPPNev6ls/NXZ8Q+96BsKEXgnQQRddT+rP6UBAXF9FJNxpZGvUTJy0DUkXkYxAS32QQ==" saltValue="naWO/xXjzDkQPvlQI+M0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212</v>
      </c>
      <c r="DI1" s="636"/>
      <c r="DJ1" s="636"/>
      <c r="DK1" s="636"/>
      <c r="DL1" s="636"/>
      <c r="DM1" s="636"/>
      <c r="DN1" s="637"/>
      <c r="DO1" s="205"/>
      <c r="DP1" s="635" t="s">
        <v>213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218</v>
      </c>
      <c r="S4" s="639"/>
      <c r="T4" s="639"/>
      <c r="U4" s="639"/>
      <c r="V4" s="639"/>
      <c r="W4" s="639"/>
      <c r="X4" s="639"/>
      <c r="Y4" s="640"/>
      <c r="Z4" s="638" t="s">
        <v>219</v>
      </c>
      <c r="AA4" s="639"/>
      <c r="AB4" s="639"/>
      <c r="AC4" s="640"/>
      <c r="AD4" s="638" t="s">
        <v>220</v>
      </c>
      <c r="AE4" s="639"/>
      <c r="AF4" s="639"/>
      <c r="AG4" s="639"/>
      <c r="AH4" s="639"/>
      <c r="AI4" s="639"/>
      <c r="AJ4" s="639"/>
      <c r="AK4" s="640"/>
      <c r="AL4" s="638" t="s">
        <v>219</v>
      </c>
      <c r="AM4" s="639"/>
      <c r="AN4" s="639"/>
      <c r="AO4" s="640"/>
      <c r="AP4" s="644" t="s">
        <v>221</v>
      </c>
      <c r="AQ4" s="644"/>
      <c r="AR4" s="644"/>
      <c r="AS4" s="644"/>
      <c r="AT4" s="644"/>
      <c r="AU4" s="644"/>
      <c r="AV4" s="644"/>
      <c r="AW4" s="644"/>
      <c r="AX4" s="644"/>
      <c r="AY4" s="644"/>
      <c r="AZ4" s="644"/>
      <c r="BA4" s="644"/>
      <c r="BB4" s="644"/>
      <c r="BC4" s="644"/>
      <c r="BD4" s="644"/>
      <c r="BE4" s="644"/>
      <c r="BF4" s="644"/>
      <c r="BG4" s="644" t="s">
        <v>222</v>
      </c>
      <c r="BH4" s="644"/>
      <c r="BI4" s="644"/>
      <c r="BJ4" s="644"/>
      <c r="BK4" s="644"/>
      <c r="BL4" s="644"/>
      <c r="BM4" s="644"/>
      <c r="BN4" s="644"/>
      <c r="BO4" s="644" t="s">
        <v>219</v>
      </c>
      <c r="BP4" s="644"/>
      <c r="BQ4" s="644"/>
      <c r="BR4" s="644"/>
      <c r="BS4" s="644" t="s">
        <v>223</v>
      </c>
      <c r="BT4" s="644"/>
      <c r="BU4" s="644"/>
      <c r="BV4" s="644"/>
      <c r="BW4" s="644"/>
      <c r="BX4" s="644"/>
      <c r="BY4" s="644"/>
      <c r="BZ4" s="644"/>
      <c r="CA4" s="644"/>
      <c r="CB4" s="644"/>
      <c r="CD4" s="641" t="s">
        <v>224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225</v>
      </c>
      <c r="C5" s="646"/>
      <c r="D5" s="646"/>
      <c r="E5" s="646"/>
      <c r="F5" s="646"/>
      <c r="G5" s="646"/>
      <c r="H5" s="646"/>
      <c r="I5" s="646"/>
      <c r="J5" s="646"/>
      <c r="K5" s="646"/>
      <c r="L5" s="646"/>
      <c r="M5" s="646"/>
      <c r="N5" s="646"/>
      <c r="O5" s="646"/>
      <c r="P5" s="646"/>
      <c r="Q5" s="647"/>
      <c r="R5" s="648">
        <v>3112112</v>
      </c>
      <c r="S5" s="649"/>
      <c r="T5" s="649"/>
      <c r="U5" s="649"/>
      <c r="V5" s="649"/>
      <c r="W5" s="649"/>
      <c r="X5" s="649"/>
      <c r="Y5" s="650"/>
      <c r="Z5" s="651">
        <v>14.9</v>
      </c>
      <c r="AA5" s="651"/>
      <c r="AB5" s="651"/>
      <c r="AC5" s="651"/>
      <c r="AD5" s="652">
        <v>3112112</v>
      </c>
      <c r="AE5" s="652"/>
      <c r="AF5" s="652"/>
      <c r="AG5" s="652"/>
      <c r="AH5" s="652"/>
      <c r="AI5" s="652"/>
      <c r="AJ5" s="652"/>
      <c r="AK5" s="652"/>
      <c r="AL5" s="653">
        <v>30.5</v>
      </c>
      <c r="AM5" s="654"/>
      <c r="AN5" s="654"/>
      <c r="AO5" s="655"/>
      <c r="AP5" s="645" t="s">
        <v>226</v>
      </c>
      <c r="AQ5" s="646"/>
      <c r="AR5" s="646"/>
      <c r="AS5" s="646"/>
      <c r="AT5" s="646"/>
      <c r="AU5" s="646"/>
      <c r="AV5" s="646"/>
      <c r="AW5" s="646"/>
      <c r="AX5" s="646"/>
      <c r="AY5" s="646"/>
      <c r="AZ5" s="646"/>
      <c r="BA5" s="646"/>
      <c r="BB5" s="646"/>
      <c r="BC5" s="646"/>
      <c r="BD5" s="646"/>
      <c r="BE5" s="646"/>
      <c r="BF5" s="647"/>
      <c r="BG5" s="659">
        <v>3110328</v>
      </c>
      <c r="BH5" s="660"/>
      <c r="BI5" s="660"/>
      <c r="BJ5" s="660"/>
      <c r="BK5" s="660"/>
      <c r="BL5" s="660"/>
      <c r="BM5" s="660"/>
      <c r="BN5" s="661"/>
      <c r="BO5" s="662">
        <v>99.9</v>
      </c>
      <c r="BP5" s="662"/>
      <c r="BQ5" s="662"/>
      <c r="BR5" s="662"/>
      <c r="BS5" s="663">
        <v>22351</v>
      </c>
      <c r="BT5" s="663"/>
      <c r="BU5" s="663"/>
      <c r="BV5" s="663"/>
      <c r="BW5" s="663"/>
      <c r="BX5" s="663"/>
      <c r="BY5" s="663"/>
      <c r="BZ5" s="663"/>
      <c r="CA5" s="663"/>
      <c r="CB5" s="667"/>
      <c r="CD5" s="641" t="s">
        <v>221</v>
      </c>
      <c r="CE5" s="642"/>
      <c r="CF5" s="642"/>
      <c r="CG5" s="642"/>
      <c r="CH5" s="642"/>
      <c r="CI5" s="642"/>
      <c r="CJ5" s="642"/>
      <c r="CK5" s="642"/>
      <c r="CL5" s="642"/>
      <c r="CM5" s="642"/>
      <c r="CN5" s="642"/>
      <c r="CO5" s="642"/>
      <c r="CP5" s="642"/>
      <c r="CQ5" s="643"/>
      <c r="CR5" s="641" t="s">
        <v>227</v>
      </c>
      <c r="CS5" s="642"/>
      <c r="CT5" s="642"/>
      <c r="CU5" s="642"/>
      <c r="CV5" s="642"/>
      <c r="CW5" s="642"/>
      <c r="CX5" s="642"/>
      <c r="CY5" s="643"/>
      <c r="CZ5" s="641" t="s">
        <v>219</v>
      </c>
      <c r="DA5" s="642"/>
      <c r="DB5" s="642"/>
      <c r="DC5" s="643"/>
      <c r="DD5" s="641" t="s">
        <v>228</v>
      </c>
      <c r="DE5" s="642"/>
      <c r="DF5" s="642"/>
      <c r="DG5" s="642"/>
      <c r="DH5" s="642"/>
      <c r="DI5" s="642"/>
      <c r="DJ5" s="642"/>
      <c r="DK5" s="642"/>
      <c r="DL5" s="642"/>
      <c r="DM5" s="642"/>
      <c r="DN5" s="642"/>
      <c r="DO5" s="642"/>
      <c r="DP5" s="643"/>
      <c r="DQ5" s="641" t="s">
        <v>229</v>
      </c>
      <c r="DR5" s="642"/>
      <c r="DS5" s="642"/>
      <c r="DT5" s="642"/>
      <c r="DU5" s="642"/>
      <c r="DV5" s="642"/>
      <c r="DW5" s="642"/>
      <c r="DX5" s="642"/>
      <c r="DY5" s="642"/>
      <c r="DZ5" s="642"/>
      <c r="EA5" s="642"/>
      <c r="EB5" s="642"/>
      <c r="EC5" s="643"/>
    </row>
    <row r="6" spans="2:143" ht="11.25" customHeight="1">
      <c r="B6" s="656" t="s">
        <v>230</v>
      </c>
      <c r="C6" s="657"/>
      <c r="D6" s="657"/>
      <c r="E6" s="657"/>
      <c r="F6" s="657"/>
      <c r="G6" s="657"/>
      <c r="H6" s="657"/>
      <c r="I6" s="657"/>
      <c r="J6" s="657"/>
      <c r="K6" s="657"/>
      <c r="L6" s="657"/>
      <c r="M6" s="657"/>
      <c r="N6" s="657"/>
      <c r="O6" s="657"/>
      <c r="P6" s="657"/>
      <c r="Q6" s="658"/>
      <c r="R6" s="659">
        <v>222417</v>
      </c>
      <c r="S6" s="660"/>
      <c r="T6" s="660"/>
      <c r="U6" s="660"/>
      <c r="V6" s="660"/>
      <c r="W6" s="660"/>
      <c r="X6" s="660"/>
      <c r="Y6" s="661"/>
      <c r="Z6" s="662">
        <v>1.1000000000000001</v>
      </c>
      <c r="AA6" s="662"/>
      <c r="AB6" s="662"/>
      <c r="AC6" s="662"/>
      <c r="AD6" s="663">
        <v>222417</v>
      </c>
      <c r="AE6" s="663"/>
      <c r="AF6" s="663"/>
      <c r="AG6" s="663"/>
      <c r="AH6" s="663"/>
      <c r="AI6" s="663"/>
      <c r="AJ6" s="663"/>
      <c r="AK6" s="663"/>
      <c r="AL6" s="664">
        <v>2.2000000000000002</v>
      </c>
      <c r="AM6" s="665"/>
      <c r="AN6" s="665"/>
      <c r="AO6" s="666"/>
      <c r="AP6" s="656" t="s">
        <v>231</v>
      </c>
      <c r="AQ6" s="657"/>
      <c r="AR6" s="657"/>
      <c r="AS6" s="657"/>
      <c r="AT6" s="657"/>
      <c r="AU6" s="657"/>
      <c r="AV6" s="657"/>
      <c r="AW6" s="657"/>
      <c r="AX6" s="657"/>
      <c r="AY6" s="657"/>
      <c r="AZ6" s="657"/>
      <c r="BA6" s="657"/>
      <c r="BB6" s="657"/>
      <c r="BC6" s="657"/>
      <c r="BD6" s="657"/>
      <c r="BE6" s="657"/>
      <c r="BF6" s="658"/>
      <c r="BG6" s="659">
        <v>3110328</v>
      </c>
      <c r="BH6" s="660"/>
      <c r="BI6" s="660"/>
      <c r="BJ6" s="660"/>
      <c r="BK6" s="660"/>
      <c r="BL6" s="660"/>
      <c r="BM6" s="660"/>
      <c r="BN6" s="661"/>
      <c r="BO6" s="662">
        <v>99.9</v>
      </c>
      <c r="BP6" s="662"/>
      <c r="BQ6" s="662"/>
      <c r="BR6" s="662"/>
      <c r="BS6" s="663">
        <v>22351</v>
      </c>
      <c r="BT6" s="663"/>
      <c r="BU6" s="663"/>
      <c r="BV6" s="663"/>
      <c r="BW6" s="663"/>
      <c r="BX6" s="663"/>
      <c r="BY6" s="663"/>
      <c r="BZ6" s="663"/>
      <c r="CA6" s="663"/>
      <c r="CB6" s="667"/>
      <c r="CD6" s="670" t="s">
        <v>232</v>
      </c>
      <c r="CE6" s="671"/>
      <c r="CF6" s="671"/>
      <c r="CG6" s="671"/>
      <c r="CH6" s="671"/>
      <c r="CI6" s="671"/>
      <c r="CJ6" s="671"/>
      <c r="CK6" s="671"/>
      <c r="CL6" s="671"/>
      <c r="CM6" s="671"/>
      <c r="CN6" s="671"/>
      <c r="CO6" s="671"/>
      <c r="CP6" s="671"/>
      <c r="CQ6" s="672"/>
      <c r="CR6" s="659">
        <v>180690</v>
      </c>
      <c r="CS6" s="660"/>
      <c r="CT6" s="660"/>
      <c r="CU6" s="660"/>
      <c r="CV6" s="660"/>
      <c r="CW6" s="660"/>
      <c r="CX6" s="660"/>
      <c r="CY6" s="661"/>
      <c r="CZ6" s="653">
        <v>0.9</v>
      </c>
      <c r="DA6" s="654"/>
      <c r="DB6" s="654"/>
      <c r="DC6" s="673"/>
      <c r="DD6" s="668" t="s">
        <v>233</v>
      </c>
      <c r="DE6" s="660"/>
      <c r="DF6" s="660"/>
      <c r="DG6" s="660"/>
      <c r="DH6" s="660"/>
      <c r="DI6" s="660"/>
      <c r="DJ6" s="660"/>
      <c r="DK6" s="660"/>
      <c r="DL6" s="660"/>
      <c r="DM6" s="660"/>
      <c r="DN6" s="660"/>
      <c r="DO6" s="660"/>
      <c r="DP6" s="661"/>
      <c r="DQ6" s="668">
        <v>180690</v>
      </c>
      <c r="DR6" s="660"/>
      <c r="DS6" s="660"/>
      <c r="DT6" s="660"/>
      <c r="DU6" s="660"/>
      <c r="DV6" s="660"/>
      <c r="DW6" s="660"/>
      <c r="DX6" s="660"/>
      <c r="DY6" s="660"/>
      <c r="DZ6" s="660"/>
      <c r="EA6" s="660"/>
      <c r="EB6" s="660"/>
      <c r="EC6" s="669"/>
    </row>
    <row r="7" spans="2:143" ht="11.25" customHeight="1">
      <c r="B7" s="656" t="s">
        <v>234</v>
      </c>
      <c r="C7" s="657"/>
      <c r="D7" s="657"/>
      <c r="E7" s="657"/>
      <c r="F7" s="657"/>
      <c r="G7" s="657"/>
      <c r="H7" s="657"/>
      <c r="I7" s="657"/>
      <c r="J7" s="657"/>
      <c r="K7" s="657"/>
      <c r="L7" s="657"/>
      <c r="M7" s="657"/>
      <c r="N7" s="657"/>
      <c r="O7" s="657"/>
      <c r="P7" s="657"/>
      <c r="Q7" s="658"/>
      <c r="R7" s="659">
        <v>4413</v>
      </c>
      <c r="S7" s="660"/>
      <c r="T7" s="660"/>
      <c r="U7" s="660"/>
      <c r="V7" s="660"/>
      <c r="W7" s="660"/>
      <c r="X7" s="660"/>
      <c r="Y7" s="661"/>
      <c r="Z7" s="662">
        <v>0</v>
      </c>
      <c r="AA7" s="662"/>
      <c r="AB7" s="662"/>
      <c r="AC7" s="662"/>
      <c r="AD7" s="663">
        <v>4413</v>
      </c>
      <c r="AE7" s="663"/>
      <c r="AF7" s="663"/>
      <c r="AG7" s="663"/>
      <c r="AH7" s="663"/>
      <c r="AI7" s="663"/>
      <c r="AJ7" s="663"/>
      <c r="AK7" s="663"/>
      <c r="AL7" s="664">
        <v>0</v>
      </c>
      <c r="AM7" s="665"/>
      <c r="AN7" s="665"/>
      <c r="AO7" s="666"/>
      <c r="AP7" s="656" t="s">
        <v>235</v>
      </c>
      <c r="AQ7" s="657"/>
      <c r="AR7" s="657"/>
      <c r="AS7" s="657"/>
      <c r="AT7" s="657"/>
      <c r="AU7" s="657"/>
      <c r="AV7" s="657"/>
      <c r="AW7" s="657"/>
      <c r="AX7" s="657"/>
      <c r="AY7" s="657"/>
      <c r="AZ7" s="657"/>
      <c r="BA7" s="657"/>
      <c r="BB7" s="657"/>
      <c r="BC7" s="657"/>
      <c r="BD7" s="657"/>
      <c r="BE7" s="657"/>
      <c r="BF7" s="658"/>
      <c r="BG7" s="659">
        <v>1146838</v>
      </c>
      <c r="BH7" s="660"/>
      <c r="BI7" s="660"/>
      <c r="BJ7" s="660"/>
      <c r="BK7" s="660"/>
      <c r="BL7" s="660"/>
      <c r="BM7" s="660"/>
      <c r="BN7" s="661"/>
      <c r="BO7" s="662">
        <v>36.9</v>
      </c>
      <c r="BP7" s="662"/>
      <c r="BQ7" s="662"/>
      <c r="BR7" s="662"/>
      <c r="BS7" s="663">
        <v>22351</v>
      </c>
      <c r="BT7" s="663"/>
      <c r="BU7" s="663"/>
      <c r="BV7" s="663"/>
      <c r="BW7" s="663"/>
      <c r="BX7" s="663"/>
      <c r="BY7" s="663"/>
      <c r="BZ7" s="663"/>
      <c r="CA7" s="663"/>
      <c r="CB7" s="667"/>
      <c r="CD7" s="674" t="s">
        <v>236</v>
      </c>
      <c r="CE7" s="675"/>
      <c r="CF7" s="675"/>
      <c r="CG7" s="675"/>
      <c r="CH7" s="675"/>
      <c r="CI7" s="675"/>
      <c r="CJ7" s="675"/>
      <c r="CK7" s="675"/>
      <c r="CL7" s="675"/>
      <c r="CM7" s="675"/>
      <c r="CN7" s="675"/>
      <c r="CO7" s="675"/>
      <c r="CP7" s="675"/>
      <c r="CQ7" s="676"/>
      <c r="CR7" s="659">
        <v>3419519</v>
      </c>
      <c r="CS7" s="660"/>
      <c r="CT7" s="660"/>
      <c r="CU7" s="660"/>
      <c r="CV7" s="660"/>
      <c r="CW7" s="660"/>
      <c r="CX7" s="660"/>
      <c r="CY7" s="661"/>
      <c r="CZ7" s="662">
        <v>16.8</v>
      </c>
      <c r="DA7" s="662"/>
      <c r="DB7" s="662"/>
      <c r="DC7" s="662"/>
      <c r="DD7" s="668">
        <v>213514</v>
      </c>
      <c r="DE7" s="660"/>
      <c r="DF7" s="660"/>
      <c r="DG7" s="660"/>
      <c r="DH7" s="660"/>
      <c r="DI7" s="660"/>
      <c r="DJ7" s="660"/>
      <c r="DK7" s="660"/>
      <c r="DL7" s="660"/>
      <c r="DM7" s="660"/>
      <c r="DN7" s="660"/>
      <c r="DO7" s="660"/>
      <c r="DP7" s="661"/>
      <c r="DQ7" s="668">
        <v>2241749</v>
      </c>
      <c r="DR7" s="660"/>
      <c r="DS7" s="660"/>
      <c r="DT7" s="660"/>
      <c r="DU7" s="660"/>
      <c r="DV7" s="660"/>
      <c r="DW7" s="660"/>
      <c r="DX7" s="660"/>
      <c r="DY7" s="660"/>
      <c r="DZ7" s="660"/>
      <c r="EA7" s="660"/>
      <c r="EB7" s="660"/>
      <c r="EC7" s="669"/>
    </row>
    <row r="8" spans="2:143" ht="11.25" customHeight="1">
      <c r="B8" s="656" t="s">
        <v>237</v>
      </c>
      <c r="C8" s="657"/>
      <c r="D8" s="657"/>
      <c r="E8" s="657"/>
      <c r="F8" s="657"/>
      <c r="G8" s="657"/>
      <c r="H8" s="657"/>
      <c r="I8" s="657"/>
      <c r="J8" s="657"/>
      <c r="K8" s="657"/>
      <c r="L8" s="657"/>
      <c r="M8" s="657"/>
      <c r="N8" s="657"/>
      <c r="O8" s="657"/>
      <c r="P8" s="657"/>
      <c r="Q8" s="658"/>
      <c r="R8" s="659">
        <v>7411</v>
      </c>
      <c r="S8" s="660"/>
      <c r="T8" s="660"/>
      <c r="U8" s="660"/>
      <c r="V8" s="660"/>
      <c r="W8" s="660"/>
      <c r="X8" s="660"/>
      <c r="Y8" s="661"/>
      <c r="Z8" s="662">
        <v>0</v>
      </c>
      <c r="AA8" s="662"/>
      <c r="AB8" s="662"/>
      <c r="AC8" s="662"/>
      <c r="AD8" s="663">
        <v>7411</v>
      </c>
      <c r="AE8" s="663"/>
      <c r="AF8" s="663"/>
      <c r="AG8" s="663"/>
      <c r="AH8" s="663"/>
      <c r="AI8" s="663"/>
      <c r="AJ8" s="663"/>
      <c r="AK8" s="663"/>
      <c r="AL8" s="664">
        <v>0.1</v>
      </c>
      <c r="AM8" s="665"/>
      <c r="AN8" s="665"/>
      <c r="AO8" s="666"/>
      <c r="AP8" s="656" t="s">
        <v>238</v>
      </c>
      <c r="AQ8" s="657"/>
      <c r="AR8" s="657"/>
      <c r="AS8" s="657"/>
      <c r="AT8" s="657"/>
      <c r="AU8" s="657"/>
      <c r="AV8" s="657"/>
      <c r="AW8" s="657"/>
      <c r="AX8" s="657"/>
      <c r="AY8" s="657"/>
      <c r="AZ8" s="657"/>
      <c r="BA8" s="657"/>
      <c r="BB8" s="657"/>
      <c r="BC8" s="657"/>
      <c r="BD8" s="657"/>
      <c r="BE8" s="657"/>
      <c r="BF8" s="658"/>
      <c r="BG8" s="659">
        <v>45722</v>
      </c>
      <c r="BH8" s="660"/>
      <c r="BI8" s="660"/>
      <c r="BJ8" s="660"/>
      <c r="BK8" s="660"/>
      <c r="BL8" s="660"/>
      <c r="BM8" s="660"/>
      <c r="BN8" s="661"/>
      <c r="BO8" s="662">
        <v>1.5</v>
      </c>
      <c r="BP8" s="662"/>
      <c r="BQ8" s="662"/>
      <c r="BR8" s="662"/>
      <c r="BS8" s="668" t="s">
        <v>233</v>
      </c>
      <c r="BT8" s="660"/>
      <c r="BU8" s="660"/>
      <c r="BV8" s="660"/>
      <c r="BW8" s="660"/>
      <c r="BX8" s="660"/>
      <c r="BY8" s="660"/>
      <c r="BZ8" s="660"/>
      <c r="CA8" s="660"/>
      <c r="CB8" s="669"/>
      <c r="CD8" s="674" t="s">
        <v>239</v>
      </c>
      <c r="CE8" s="675"/>
      <c r="CF8" s="675"/>
      <c r="CG8" s="675"/>
      <c r="CH8" s="675"/>
      <c r="CI8" s="675"/>
      <c r="CJ8" s="675"/>
      <c r="CK8" s="675"/>
      <c r="CL8" s="675"/>
      <c r="CM8" s="675"/>
      <c r="CN8" s="675"/>
      <c r="CO8" s="675"/>
      <c r="CP8" s="675"/>
      <c r="CQ8" s="676"/>
      <c r="CR8" s="659">
        <v>5236318</v>
      </c>
      <c r="CS8" s="660"/>
      <c r="CT8" s="660"/>
      <c r="CU8" s="660"/>
      <c r="CV8" s="660"/>
      <c r="CW8" s="660"/>
      <c r="CX8" s="660"/>
      <c r="CY8" s="661"/>
      <c r="CZ8" s="662">
        <v>25.8</v>
      </c>
      <c r="DA8" s="662"/>
      <c r="DB8" s="662"/>
      <c r="DC8" s="662"/>
      <c r="DD8" s="668">
        <v>5445</v>
      </c>
      <c r="DE8" s="660"/>
      <c r="DF8" s="660"/>
      <c r="DG8" s="660"/>
      <c r="DH8" s="660"/>
      <c r="DI8" s="660"/>
      <c r="DJ8" s="660"/>
      <c r="DK8" s="660"/>
      <c r="DL8" s="660"/>
      <c r="DM8" s="660"/>
      <c r="DN8" s="660"/>
      <c r="DO8" s="660"/>
      <c r="DP8" s="661"/>
      <c r="DQ8" s="668">
        <v>2612401</v>
      </c>
      <c r="DR8" s="660"/>
      <c r="DS8" s="660"/>
      <c r="DT8" s="660"/>
      <c r="DU8" s="660"/>
      <c r="DV8" s="660"/>
      <c r="DW8" s="660"/>
      <c r="DX8" s="660"/>
      <c r="DY8" s="660"/>
      <c r="DZ8" s="660"/>
      <c r="EA8" s="660"/>
      <c r="EB8" s="660"/>
      <c r="EC8" s="669"/>
    </row>
    <row r="9" spans="2:143" ht="11.25" customHeight="1">
      <c r="B9" s="656" t="s">
        <v>240</v>
      </c>
      <c r="C9" s="657"/>
      <c r="D9" s="657"/>
      <c r="E9" s="657"/>
      <c r="F9" s="657"/>
      <c r="G9" s="657"/>
      <c r="H9" s="657"/>
      <c r="I9" s="657"/>
      <c r="J9" s="657"/>
      <c r="K9" s="657"/>
      <c r="L9" s="657"/>
      <c r="M9" s="657"/>
      <c r="N9" s="657"/>
      <c r="O9" s="657"/>
      <c r="P9" s="657"/>
      <c r="Q9" s="658"/>
      <c r="R9" s="659">
        <v>8485</v>
      </c>
      <c r="S9" s="660"/>
      <c r="T9" s="660"/>
      <c r="U9" s="660"/>
      <c r="V9" s="660"/>
      <c r="W9" s="660"/>
      <c r="X9" s="660"/>
      <c r="Y9" s="661"/>
      <c r="Z9" s="662">
        <v>0</v>
      </c>
      <c r="AA9" s="662"/>
      <c r="AB9" s="662"/>
      <c r="AC9" s="662"/>
      <c r="AD9" s="663">
        <v>8485</v>
      </c>
      <c r="AE9" s="663"/>
      <c r="AF9" s="663"/>
      <c r="AG9" s="663"/>
      <c r="AH9" s="663"/>
      <c r="AI9" s="663"/>
      <c r="AJ9" s="663"/>
      <c r="AK9" s="663"/>
      <c r="AL9" s="664">
        <v>0.1</v>
      </c>
      <c r="AM9" s="665"/>
      <c r="AN9" s="665"/>
      <c r="AO9" s="666"/>
      <c r="AP9" s="656" t="s">
        <v>241</v>
      </c>
      <c r="AQ9" s="657"/>
      <c r="AR9" s="657"/>
      <c r="AS9" s="657"/>
      <c r="AT9" s="657"/>
      <c r="AU9" s="657"/>
      <c r="AV9" s="657"/>
      <c r="AW9" s="657"/>
      <c r="AX9" s="657"/>
      <c r="AY9" s="657"/>
      <c r="AZ9" s="657"/>
      <c r="BA9" s="657"/>
      <c r="BB9" s="657"/>
      <c r="BC9" s="657"/>
      <c r="BD9" s="657"/>
      <c r="BE9" s="657"/>
      <c r="BF9" s="658"/>
      <c r="BG9" s="659">
        <v>913947</v>
      </c>
      <c r="BH9" s="660"/>
      <c r="BI9" s="660"/>
      <c r="BJ9" s="660"/>
      <c r="BK9" s="660"/>
      <c r="BL9" s="660"/>
      <c r="BM9" s="660"/>
      <c r="BN9" s="661"/>
      <c r="BO9" s="662">
        <v>29.4</v>
      </c>
      <c r="BP9" s="662"/>
      <c r="BQ9" s="662"/>
      <c r="BR9" s="662"/>
      <c r="BS9" s="668" t="s">
        <v>169</v>
      </c>
      <c r="BT9" s="660"/>
      <c r="BU9" s="660"/>
      <c r="BV9" s="660"/>
      <c r="BW9" s="660"/>
      <c r="BX9" s="660"/>
      <c r="BY9" s="660"/>
      <c r="BZ9" s="660"/>
      <c r="CA9" s="660"/>
      <c r="CB9" s="669"/>
      <c r="CD9" s="674" t="s">
        <v>242</v>
      </c>
      <c r="CE9" s="675"/>
      <c r="CF9" s="675"/>
      <c r="CG9" s="675"/>
      <c r="CH9" s="675"/>
      <c r="CI9" s="675"/>
      <c r="CJ9" s="675"/>
      <c r="CK9" s="675"/>
      <c r="CL9" s="675"/>
      <c r="CM9" s="675"/>
      <c r="CN9" s="675"/>
      <c r="CO9" s="675"/>
      <c r="CP9" s="675"/>
      <c r="CQ9" s="676"/>
      <c r="CR9" s="659">
        <v>1363529</v>
      </c>
      <c r="CS9" s="660"/>
      <c r="CT9" s="660"/>
      <c r="CU9" s="660"/>
      <c r="CV9" s="660"/>
      <c r="CW9" s="660"/>
      <c r="CX9" s="660"/>
      <c r="CY9" s="661"/>
      <c r="CZ9" s="662">
        <v>6.7</v>
      </c>
      <c r="DA9" s="662"/>
      <c r="DB9" s="662"/>
      <c r="DC9" s="662"/>
      <c r="DD9" s="668">
        <v>23302</v>
      </c>
      <c r="DE9" s="660"/>
      <c r="DF9" s="660"/>
      <c r="DG9" s="660"/>
      <c r="DH9" s="660"/>
      <c r="DI9" s="660"/>
      <c r="DJ9" s="660"/>
      <c r="DK9" s="660"/>
      <c r="DL9" s="660"/>
      <c r="DM9" s="660"/>
      <c r="DN9" s="660"/>
      <c r="DO9" s="660"/>
      <c r="DP9" s="661"/>
      <c r="DQ9" s="668">
        <v>1202897</v>
      </c>
      <c r="DR9" s="660"/>
      <c r="DS9" s="660"/>
      <c r="DT9" s="660"/>
      <c r="DU9" s="660"/>
      <c r="DV9" s="660"/>
      <c r="DW9" s="660"/>
      <c r="DX9" s="660"/>
      <c r="DY9" s="660"/>
      <c r="DZ9" s="660"/>
      <c r="EA9" s="660"/>
      <c r="EB9" s="660"/>
      <c r="EC9" s="669"/>
    </row>
    <row r="10" spans="2:143" ht="11.25" customHeight="1">
      <c r="B10" s="656" t="s">
        <v>243</v>
      </c>
      <c r="C10" s="657"/>
      <c r="D10" s="657"/>
      <c r="E10" s="657"/>
      <c r="F10" s="657"/>
      <c r="G10" s="657"/>
      <c r="H10" s="657"/>
      <c r="I10" s="657"/>
      <c r="J10" s="657"/>
      <c r="K10" s="657"/>
      <c r="L10" s="657"/>
      <c r="M10" s="657"/>
      <c r="N10" s="657"/>
      <c r="O10" s="657"/>
      <c r="P10" s="657"/>
      <c r="Q10" s="658"/>
      <c r="R10" s="659" t="s">
        <v>233</v>
      </c>
      <c r="S10" s="660"/>
      <c r="T10" s="660"/>
      <c r="U10" s="660"/>
      <c r="V10" s="660"/>
      <c r="W10" s="660"/>
      <c r="X10" s="660"/>
      <c r="Y10" s="661"/>
      <c r="Z10" s="662" t="s">
        <v>169</v>
      </c>
      <c r="AA10" s="662"/>
      <c r="AB10" s="662"/>
      <c r="AC10" s="662"/>
      <c r="AD10" s="663" t="s">
        <v>233</v>
      </c>
      <c r="AE10" s="663"/>
      <c r="AF10" s="663"/>
      <c r="AG10" s="663"/>
      <c r="AH10" s="663"/>
      <c r="AI10" s="663"/>
      <c r="AJ10" s="663"/>
      <c r="AK10" s="663"/>
      <c r="AL10" s="664" t="s">
        <v>233</v>
      </c>
      <c r="AM10" s="665"/>
      <c r="AN10" s="665"/>
      <c r="AO10" s="666"/>
      <c r="AP10" s="656" t="s">
        <v>244</v>
      </c>
      <c r="AQ10" s="657"/>
      <c r="AR10" s="657"/>
      <c r="AS10" s="657"/>
      <c r="AT10" s="657"/>
      <c r="AU10" s="657"/>
      <c r="AV10" s="657"/>
      <c r="AW10" s="657"/>
      <c r="AX10" s="657"/>
      <c r="AY10" s="657"/>
      <c r="AZ10" s="657"/>
      <c r="BA10" s="657"/>
      <c r="BB10" s="657"/>
      <c r="BC10" s="657"/>
      <c r="BD10" s="657"/>
      <c r="BE10" s="657"/>
      <c r="BF10" s="658"/>
      <c r="BG10" s="659">
        <v>73693</v>
      </c>
      <c r="BH10" s="660"/>
      <c r="BI10" s="660"/>
      <c r="BJ10" s="660"/>
      <c r="BK10" s="660"/>
      <c r="BL10" s="660"/>
      <c r="BM10" s="660"/>
      <c r="BN10" s="661"/>
      <c r="BO10" s="662">
        <v>2.4</v>
      </c>
      <c r="BP10" s="662"/>
      <c r="BQ10" s="662"/>
      <c r="BR10" s="662"/>
      <c r="BS10" s="668" t="s">
        <v>169</v>
      </c>
      <c r="BT10" s="660"/>
      <c r="BU10" s="660"/>
      <c r="BV10" s="660"/>
      <c r="BW10" s="660"/>
      <c r="BX10" s="660"/>
      <c r="BY10" s="660"/>
      <c r="BZ10" s="660"/>
      <c r="CA10" s="660"/>
      <c r="CB10" s="669"/>
      <c r="CD10" s="674" t="s">
        <v>245</v>
      </c>
      <c r="CE10" s="675"/>
      <c r="CF10" s="675"/>
      <c r="CG10" s="675"/>
      <c r="CH10" s="675"/>
      <c r="CI10" s="675"/>
      <c r="CJ10" s="675"/>
      <c r="CK10" s="675"/>
      <c r="CL10" s="675"/>
      <c r="CM10" s="675"/>
      <c r="CN10" s="675"/>
      <c r="CO10" s="675"/>
      <c r="CP10" s="675"/>
      <c r="CQ10" s="676"/>
      <c r="CR10" s="659">
        <v>40701</v>
      </c>
      <c r="CS10" s="660"/>
      <c r="CT10" s="660"/>
      <c r="CU10" s="660"/>
      <c r="CV10" s="660"/>
      <c r="CW10" s="660"/>
      <c r="CX10" s="660"/>
      <c r="CY10" s="661"/>
      <c r="CZ10" s="662">
        <v>0.2</v>
      </c>
      <c r="DA10" s="662"/>
      <c r="DB10" s="662"/>
      <c r="DC10" s="662"/>
      <c r="DD10" s="668">
        <v>36088</v>
      </c>
      <c r="DE10" s="660"/>
      <c r="DF10" s="660"/>
      <c r="DG10" s="660"/>
      <c r="DH10" s="660"/>
      <c r="DI10" s="660"/>
      <c r="DJ10" s="660"/>
      <c r="DK10" s="660"/>
      <c r="DL10" s="660"/>
      <c r="DM10" s="660"/>
      <c r="DN10" s="660"/>
      <c r="DO10" s="660"/>
      <c r="DP10" s="661"/>
      <c r="DQ10" s="668">
        <v>1361</v>
      </c>
      <c r="DR10" s="660"/>
      <c r="DS10" s="660"/>
      <c r="DT10" s="660"/>
      <c r="DU10" s="660"/>
      <c r="DV10" s="660"/>
      <c r="DW10" s="660"/>
      <c r="DX10" s="660"/>
      <c r="DY10" s="660"/>
      <c r="DZ10" s="660"/>
      <c r="EA10" s="660"/>
      <c r="EB10" s="660"/>
      <c r="EC10" s="669"/>
    </row>
    <row r="11" spans="2:143" ht="11.25" customHeight="1">
      <c r="B11" s="656" t="s">
        <v>246</v>
      </c>
      <c r="C11" s="657"/>
      <c r="D11" s="657"/>
      <c r="E11" s="657"/>
      <c r="F11" s="657"/>
      <c r="G11" s="657"/>
      <c r="H11" s="657"/>
      <c r="I11" s="657"/>
      <c r="J11" s="657"/>
      <c r="K11" s="657"/>
      <c r="L11" s="657"/>
      <c r="M11" s="657"/>
      <c r="N11" s="657"/>
      <c r="O11" s="657"/>
      <c r="P11" s="657"/>
      <c r="Q11" s="658"/>
      <c r="R11" s="659" t="s">
        <v>233</v>
      </c>
      <c r="S11" s="660"/>
      <c r="T11" s="660"/>
      <c r="U11" s="660"/>
      <c r="V11" s="660"/>
      <c r="W11" s="660"/>
      <c r="X11" s="660"/>
      <c r="Y11" s="661"/>
      <c r="Z11" s="662" t="s">
        <v>169</v>
      </c>
      <c r="AA11" s="662"/>
      <c r="AB11" s="662"/>
      <c r="AC11" s="662"/>
      <c r="AD11" s="663" t="s">
        <v>175</v>
      </c>
      <c r="AE11" s="663"/>
      <c r="AF11" s="663"/>
      <c r="AG11" s="663"/>
      <c r="AH11" s="663"/>
      <c r="AI11" s="663"/>
      <c r="AJ11" s="663"/>
      <c r="AK11" s="663"/>
      <c r="AL11" s="664" t="s">
        <v>175</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113476</v>
      </c>
      <c r="BH11" s="660"/>
      <c r="BI11" s="660"/>
      <c r="BJ11" s="660"/>
      <c r="BK11" s="660"/>
      <c r="BL11" s="660"/>
      <c r="BM11" s="660"/>
      <c r="BN11" s="661"/>
      <c r="BO11" s="662">
        <v>3.6</v>
      </c>
      <c r="BP11" s="662"/>
      <c r="BQ11" s="662"/>
      <c r="BR11" s="662"/>
      <c r="BS11" s="668">
        <v>22351</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1581102</v>
      </c>
      <c r="CS11" s="660"/>
      <c r="CT11" s="660"/>
      <c r="CU11" s="660"/>
      <c r="CV11" s="660"/>
      <c r="CW11" s="660"/>
      <c r="CX11" s="660"/>
      <c r="CY11" s="661"/>
      <c r="CZ11" s="662">
        <v>7.8</v>
      </c>
      <c r="DA11" s="662"/>
      <c r="DB11" s="662"/>
      <c r="DC11" s="662"/>
      <c r="DD11" s="668">
        <v>646587</v>
      </c>
      <c r="DE11" s="660"/>
      <c r="DF11" s="660"/>
      <c r="DG11" s="660"/>
      <c r="DH11" s="660"/>
      <c r="DI11" s="660"/>
      <c r="DJ11" s="660"/>
      <c r="DK11" s="660"/>
      <c r="DL11" s="660"/>
      <c r="DM11" s="660"/>
      <c r="DN11" s="660"/>
      <c r="DO11" s="660"/>
      <c r="DP11" s="661"/>
      <c r="DQ11" s="668">
        <v>710809</v>
      </c>
      <c r="DR11" s="660"/>
      <c r="DS11" s="660"/>
      <c r="DT11" s="660"/>
      <c r="DU11" s="660"/>
      <c r="DV11" s="660"/>
      <c r="DW11" s="660"/>
      <c r="DX11" s="660"/>
      <c r="DY11" s="660"/>
      <c r="DZ11" s="660"/>
      <c r="EA11" s="660"/>
      <c r="EB11" s="660"/>
      <c r="EC11" s="669"/>
    </row>
    <row r="12" spans="2:143" ht="11.25" customHeight="1">
      <c r="B12" s="656" t="s">
        <v>249</v>
      </c>
      <c r="C12" s="657"/>
      <c r="D12" s="657"/>
      <c r="E12" s="657"/>
      <c r="F12" s="657"/>
      <c r="G12" s="657"/>
      <c r="H12" s="657"/>
      <c r="I12" s="657"/>
      <c r="J12" s="657"/>
      <c r="K12" s="657"/>
      <c r="L12" s="657"/>
      <c r="M12" s="657"/>
      <c r="N12" s="657"/>
      <c r="O12" s="657"/>
      <c r="P12" s="657"/>
      <c r="Q12" s="658"/>
      <c r="R12" s="659">
        <v>527560</v>
      </c>
      <c r="S12" s="660"/>
      <c r="T12" s="660"/>
      <c r="U12" s="660"/>
      <c r="V12" s="660"/>
      <c r="W12" s="660"/>
      <c r="X12" s="660"/>
      <c r="Y12" s="661"/>
      <c r="Z12" s="662">
        <v>2.5</v>
      </c>
      <c r="AA12" s="662"/>
      <c r="AB12" s="662"/>
      <c r="AC12" s="662"/>
      <c r="AD12" s="663">
        <v>527560</v>
      </c>
      <c r="AE12" s="663"/>
      <c r="AF12" s="663"/>
      <c r="AG12" s="663"/>
      <c r="AH12" s="663"/>
      <c r="AI12" s="663"/>
      <c r="AJ12" s="663"/>
      <c r="AK12" s="663"/>
      <c r="AL12" s="664">
        <v>5.2</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1687078</v>
      </c>
      <c r="BH12" s="660"/>
      <c r="BI12" s="660"/>
      <c r="BJ12" s="660"/>
      <c r="BK12" s="660"/>
      <c r="BL12" s="660"/>
      <c r="BM12" s="660"/>
      <c r="BN12" s="661"/>
      <c r="BO12" s="662">
        <v>54.2</v>
      </c>
      <c r="BP12" s="662"/>
      <c r="BQ12" s="662"/>
      <c r="BR12" s="662"/>
      <c r="BS12" s="668" t="s">
        <v>169</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219465</v>
      </c>
      <c r="CS12" s="660"/>
      <c r="CT12" s="660"/>
      <c r="CU12" s="660"/>
      <c r="CV12" s="660"/>
      <c r="CW12" s="660"/>
      <c r="CX12" s="660"/>
      <c r="CY12" s="661"/>
      <c r="CZ12" s="662">
        <v>1.1000000000000001</v>
      </c>
      <c r="DA12" s="662"/>
      <c r="DB12" s="662"/>
      <c r="DC12" s="662"/>
      <c r="DD12" s="668">
        <v>1058</v>
      </c>
      <c r="DE12" s="660"/>
      <c r="DF12" s="660"/>
      <c r="DG12" s="660"/>
      <c r="DH12" s="660"/>
      <c r="DI12" s="660"/>
      <c r="DJ12" s="660"/>
      <c r="DK12" s="660"/>
      <c r="DL12" s="660"/>
      <c r="DM12" s="660"/>
      <c r="DN12" s="660"/>
      <c r="DO12" s="660"/>
      <c r="DP12" s="661"/>
      <c r="DQ12" s="668">
        <v>134522</v>
      </c>
      <c r="DR12" s="660"/>
      <c r="DS12" s="660"/>
      <c r="DT12" s="660"/>
      <c r="DU12" s="660"/>
      <c r="DV12" s="660"/>
      <c r="DW12" s="660"/>
      <c r="DX12" s="660"/>
      <c r="DY12" s="660"/>
      <c r="DZ12" s="660"/>
      <c r="EA12" s="660"/>
      <c r="EB12" s="660"/>
      <c r="EC12" s="669"/>
    </row>
    <row r="13" spans="2:143" ht="11.25" customHeight="1">
      <c r="B13" s="656" t="s">
        <v>252</v>
      </c>
      <c r="C13" s="657"/>
      <c r="D13" s="657"/>
      <c r="E13" s="657"/>
      <c r="F13" s="657"/>
      <c r="G13" s="657"/>
      <c r="H13" s="657"/>
      <c r="I13" s="657"/>
      <c r="J13" s="657"/>
      <c r="K13" s="657"/>
      <c r="L13" s="657"/>
      <c r="M13" s="657"/>
      <c r="N13" s="657"/>
      <c r="O13" s="657"/>
      <c r="P13" s="657"/>
      <c r="Q13" s="658"/>
      <c r="R13" s="659">
        <v>20320</v>
      </c>
      <c r="S13" s="660"/>
      <c r="T13" s="660"/>
      <c r="U13" s="660"/>
      <c r="V13" s="660"/>
      <c r="W13" s="660"/>
      <c r="X13" s="660"/>
      <c r="Y13" s="661"/>
      <c r="Z13" s="662">
        <v>0.1</v>
      </c>
      <c r="AA13" s="662"/>
      <c r="AB13" s="662"/>
      <c r="AC13" s="662"/>
      <c r="AD13" s="663">
        <v>20320</v>
      </c>
      <c r="AE13" s="663"/>
      <c r="AF13" s="663"/>
      <c r="AG13" s="663"/>
      <c r="AH13" s="663"/>
      <c r="AI13" s="663"/>
      <c r="AJ13" s="663"/>
      <c r="AK13" s="663"/>
      <c r="AL13" s="664">
        <v>0.2</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1685437</v>
      </c>
      <c r="BH13" s="660"/>
      <c r="BI13" s="660"/>
      <c r="BJ13" s="660"/>
      <c r="BK13" s="660"/>
      <c r="BL13" s="660"/>
      <c r="BM13" s="660"/>
      <c r="BN13" s="661"/>
      <c r="BO13" s="662">
        <v>54.2</v>
      </c>
      <c r="BP13" s="662"/>
      <c r="BQ13" s="662"/>
      <c r="BR13" s="662"/>
      <c r="BS13" s="668" t="s">
        <v>175</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1374428</v>
      </c>
      <c r="CS13" s="660"/>
      <c r="CT13" s="660"/>
      <c r="CU13" s="660"/>
      <c r="CV13" s="660"/>
      <c r="CW13" s="660"/>
      <c r="CX13" s="660"/>
      <c r="CY13" s="661"/>
      <c r="CZ13" s="662">
        <v>6.8</v>
      </c>
      <c r="DA13" s="662"/>
      <c r="DB13" s="662"/>
      <c r="DC13" s="662"/>
      <c r="DD13" s="668">
        <v>551121</v>
      </c>
      <c r="DE13" s="660"/>
      <c r="DF13" s="660"/>
      <c r="DG13" s="660"/>
      <c r="DH13" s="660"/>
      <c r="DI13" s="660"/>
      <c r="DJ13" s="660"/>
      <c r="DK13" s="660"/>
      <c r="DL13" s="660"/>
      <c r="DM13" s="660"/>
      <c r="DN13" s="660"/>
      <c r="DO13" s="660"/>
      <c r="DP13" s="661"/>
      <c r="DQ13" s="668">
        <v>820242</v>
      </c>
      <c r="DR13" s="660"/>
      <c r="DS13" s="660"/>
      <c r="DT13" s="660"/>
      <c r="DU13" s="660"/>
      <c r="DV13" s="660"/>
      <c r="DW13" s="660"/>
      <c r="DX13" s="660"/>
      <c r="DY13" s="660"/>
      <c r="DZ13" s="660"/>
      <c r="EA13" s="660"/>
      <c r="EB13" s="660"/>
      <c r="EC13" s="669"/>
    </row>
    <row r="14" spans="2:143" ht="11.25" customHeight="1">
      <c r="B14" s="656" t="s">
        <v>255</v>
      </c>
      <c r="C14" s="657"/>
      <c r="D14" s="657"/>
      <c r="E14" s="657"/>
      <c r="F14" s="657"/>
      <c r="G14" s="657"/>
      <c r="H14" s="657"/>
      <c r="I14" s="657"/>
      <c r="J14" s="657"/>
      <c r="K14" s="657"/>
      <c r="L14" s="657"/>
      <c r="M14" s="657"/>
      <c r="N14" s="657"/>
      <c r="O14" s="657"/>
      <c r="P14" s="657"/>
      <c r="Q14" s="658"/>
      <c r="R14" s="659" t="s">
        <v>169</v>
      </c>
      <c r="S14" s="660"/>
      <c r="T14" s="660"/>
      <c r="U14" s="660"/>
      <c r="V14" s="660"/>
      <c r="W14" s="660"/>
      <c r="X14" s="660"/>
      <c r="Y14" s="661"/>
      <c r="Z14" s="662" t="s">
        <v>233</v>
      </c>
      <c r="AA14" s="662"/>
      <c r="AB14" s="662"/>
      <c r="AC14" s="662"/>
      <c r="AD14" s="663" t="s">
        <v>175</v>
      </c>
      <c r="AE14" s="663"/>
      <c r="AF14" s="663"/>
      <c r="AG14" s="663"/>
      <c r="AH14" s="663"/>
      <c r="AI14" s="663"/>
      <c r="AJ14" s="663"/>
      <c r="AK14" s="663"/>
      <c r="AL14" s="664" t="s">
        <v>175</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106709</v>
      </c>
      <c r="BH14" s="660"/>
      <c r="BI14" s="660"/>
      <c r="BJ14" s="660"/>
      <c r="BK14" s="660"/>
      <c r="BL14" s="660"/>
      <c r="BM14" s="660"/>
      <c r="BN14" s="661"/>
      <c r="BO14" s="662">
        <v>3.4</v>
      </c>
      <c r="BP14" s="662"/>
      <c r="BQ14" s="662"/>
      <c r="BR14" s="662"/>
      <c r="BS14" s="668" t="s">
        <v>175</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660152</v>
      </c>
      <c r="CS14" s="660"/>
      <c r="CT14" s="660"/>
      <c r="CU14" s="660"/>
      <c r="CV14" s="660"/>
      <c r="CW14" s="660"/>
      <c r="CX14" s="660"/>
      <c r="CY14" s="661"/>
      <c r="CZ14" s="662">
        <v>3.3</v>
      </c>
      <c r="DA14" s="662"/>
      <c r="DB14" s="662"/>
      <c r="DC14" s="662"/>
      <c r="DD14" s="668">
        <v>41916</v>
      </c>
      <c r="DE14" s="660"/>
      <c r="DF14" s="660"/>
      <c r="DG14" s="660"/>
      <c r="DH14" s="660"/>
      <c r="DI14" s="660"/>
      <c r="DJ14" s="660"/>
      <c r="DK14" s="660"/>
      <c r="DL14" s="660"/>
      <c r="DM14" s="660"/>
      <c r="DN14" s="660"/>
      <c r="DO14" s="660"/>
      <c r="DP14" s="661"/>
      <c r="DQ14" s="668">
        <v>608929</v>
      </c>
      <c r="DR14" s="660"/>
      <c r="DS14" s="660"/>
      <c r="DT14" s="660"/>
      <c r="DU14" s="660"/>
      <c r="DV14" s="660"/>
      <c r="DW14" s="660"/>
      <c r="DX14" s="660"/>
      <c r="DY14" s="660"/>
      <c r="DZ14" s="660"/>
      <c r="EA14" s="660"/>
      <c r="EB14" s="660"/>
      <c r="EC14" s="669"/>
    </row>
    <row r="15" spans="2:143" ht="11.25" customHeight="1">
      <c r="B15" s="656" t="s">
        <v>258</v>
      </c>
      <c r="C15" s="657"/>
      <c r="D15" s="657"/>
      <c r="E15" s="657"/>
      <c r="F15" s="657"/>
      <c r="G15" s="657"/>
      <c r="H15" s="657"/>
      <c r="I15" s="657"/>
      <c r="J15" s="657"/>
      <c r="K15" s="657"/>
      <c r="L15" s="657"/>
      <c r="M15" s="657"/>
      <c r="N15" s="657"/>
      <c r="O15" s="657"/>
      <c r="P15" s="657"/>
      <c r="Q15" s="658"/>
      <c r="R15" s="659">
        <v>47802</v>
      </c>
      <c r="S15" s="660"/>
      <c r="T15" s="660"/>
      <c r="U15" s="660"/>
      <c r="V15" s="660"/>
      <c r="W15" s="660"/>
      <c r="X15" s="660"/>
      <c r="Y15" s="661"/>
      <c r="Z15" s="662">
        <v>0.2</v>
      </c>
      <c r="AA15" s="662"/>
      <c r="AB15" s="662"/>
      <c r="AC15" s="662"/>
      <c r="AD15" s="663">
        <v>47802</v>
      </c>
      <c r="AE15" s="663"/>
      <c r="AF15" s="663"/>
      <c r="AG15" s="663"/>
      <c r="AH15" s="663"/>
      <c r="AI15" s="663"/>
      <c r="AJ15" s="663"/>
      <c r="AK15" s="663"/>
      <c r="AL15" s="664">
        <v>0.5</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169703</v>
      </c>
      <c r="BH15" s="660"/>
      <c r="BI15" s="660"/>
      <c r="BJ15" s="660"/>
      <c r="BK15" s="660"/>
      <c r="BL15" s="660"/>
      <c r="BM15" s="660"/>
      <c r="BN15" s="661"/>
      <c r="BO15" s="662">
        <v>5.5</v>
      </c>
      <c r="BP15" s="662"/>
      <c r="BQ15" s="662"/>
      <c r="BR15" s="662"/>
      <c r="BS15" s="668" t="s">
        <v>233</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3563784</v>
      </c>
      <c r="CS15" s="660"/>
      <c r="CT15" s="660"/>
      <c r="CU15" s="660"/>
      <c r="CV15" s="660"/>
      <c r="CW15" s="660"/>
      <c r="CX15" s="660"/>
      <c r="CY15" s="661"/>
      <c r="CZ15" s="662">
        <v>17.5</v>
      </c>
      <c r="DA15" s="662"/>
      <c r="DB15" s="662"/>
      <c r="DC15" s="662"/>
      <c r="DD15" s="668">
        <v>1983165</v>
      </c>
      <c r="DE15" s="660"/>
      <c r="DF15" s="660"/>
      <c r="DG15" s="660"/>
      <c r="DH15" s="660"/>
      <c r="DI15" s="660"/>
      <c r="DJ15" s="660"/>
      <c r="DK15" s="660"/>
      <c r="DL15" s="660"/>
      <c r="DM15" s="660"/>
      <c r="DN15" s="660"/>
      <c r="DO15" s="660"/>
      <c r="DP15" s="661"/>
      <c r="DQ15" s="668">
        <v>1472151</v>
      </c>
      <c r="DR15" s="660"/>
      <c r="DS15" s="660"/>
      <c r="DT15" s="660"/>
      <c r="DU15" s="660"/>
      <c r="DV15" s="660"/>
      <c r="DW15" s="660"/>
      <c r="DX15" s="660"/>
      <c r="DY15" s="660"/>
      <c r="DZ15" s="660"/>
      <c r="EA15" s="660"/>
      <c r="EB15" s="660"/>
      <c r="EC15" s="669"/>
    </row>
    <row r="16" spans="2:143" ht="11.25" customHeight="1">
      <c r="B16" s="656" t="s">
        <v>261</v>
      </c>
      <c r="C16" s="657"/>
      <c r="D16" s="657"/>
      <c r="E16" s="657"/>
      <c r="F16" s="657"/>
      <c r="G16" s="657"/>
      <c r="H16" s="657"/>
      <c r="I16" s="657"/>
      <c r="J16" s="657"/>
      <c r="K16" s="657"/>
      <c r="L16" s="657"/>
      <c r="M16" s="657"/>
      <c r="N16" s="657"/>
      <c r="O16" s="657"/>
      <c r="P16" s="657"/>
      <c r="Q16" s="658"/>
      <c r="R16" s="659" t="s">
        <v>175</v>
      </c>
      <c r="S16" s="660"/>
      <c r="T16" s="660"/>
      <c r="U16" s="660"/>
      <c r="V16" s="660"/>
      <c r="W16" s="660"/>
      <c r="X16" s="660"/>
      <c r="Y16" s="661"/>
      <c r="Z16" s="662" t="s">
        <v>175</v>
      </c>
      <c r="AA16" s="662"/>
      <c r="AB16" s="662"/>
      <c r="AC16" s="662"/>
      <c r="AD16" s="663" t="s">
        <v>175</v>
      </c>
      <c r="AE16" s="663"/>
      <c r="AF16" s="663"/>
      <c r="AG16" s="663"/>
      <c r="AH16" s="663"/>
      <c r="AI16" s="663"/>
      <c r="AJ16" s="663"/>
      <c r="AK16" s="663"/>
      <c r="AL16" s="664" t="s">
        <v>233</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175</v>
      </c>
      <c r="BH16" s="660"/>
      <c r="BI16" s="660"/>
      <c r="BJ16" s="660"/>
      <c r="BK16" s="660"/>
      <c r="BL16" s="660"/>
      <c r="BM16" s="660"/>
      <c r="BN16" s="661"/>
      <c r="BO16" s="662" t="s">
        <v>233</v>
      </c>
      <c r="BP16" s="662"/>
      <c r="BQ16" s="662"/>
      <c r="BR16" s="662"/>
      <c r="BS16" s="668" t="s">
        <v>175</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274619</v>
      </c>
      <c r="CS16" s="660"/>
      <c r="CT16" s="660"/>
      <c r="CU16" s="660"/>
      <c r="CV16" s="660"/>
      <c r="CW16" s="660"/>
      <c r="CX16" s="660"/>
      <c r="CY16" s="661"/>
      <c r="CZ16" s="662">
        <v>1.4</v>
      </c>
      <c r="DA16" s="662"/>
      <c r="DB16" s="662"/>
      <c r="DC16" s="662"/>
      <c r="DD16" s="668" t="s">
        <v>175</v>
      </c>
      <c r="DE16" s="660"/>
      <c r="DF16" s="660"/>
      <c r="DG16" s="660"/>
      <c r="DH16" s="660"/>
      <c r="DI16" s="660"/>
      <c r="DJ16" s="660"/>
      <c r="DK16" s="660"/>
      <c r="DL16" s="660"/>
      <c r="DM16" s="660"/>
      <c r="DN16" s="660"/>
      <c r="DO16" s="660"/>
      <c r="DP16" s="661"/>
      <c r="DQ16" s="668">
        <v>38043</v>
      </c>
      <c r="DR16" s="660"/>
      <c r="DS16" s="660"/>
      <c r="DT16" s="660"/>
      <c r="DU16" s="660"/>
      <c r="DV16" s="660"/>
      <c r="DW16" s="660"/>
      <c r="DX16" s="660"/>
      <c r="DY16" s="660"/>
      <c r="DZ16" s="660"/>
      <c r="EA16" s="660"/>
      <c r="EB16" s="660"/>
      <c r="EC16" s="669"/>
    </row>
    <row r="17" spans="2:133" ht="11.25" customHeight="1">
      <c r="B17" s="656" t="s">
        <v>264</v>
      </c>
      <c r="C17" s="657"/>
      <c r="D17" s="657"/>
      <c r="E17" s="657"/>
      <c r="F17" s="657"/>
      <c r="G17" s="657"/>
      <c r="H17" s="657"/>
      <c r="I17" s="657"/>
      <c r="J17" s="657"/>
      <c r="K17" s="657"/>
      <c r="L17" s="657"/>
      <c r="M17" s="657"/>
      <c r="N17" s="657"/>
      <c r="O17" s="657"/>
      <c r="P17" s="657"/>
      <c r="Q17" s="658"/>
      <c r="R17" s="659">
        <v>10080</v>
      </c>
      <c r="S17" s="660"/>
      <c r="T17" s="660"/>
      <c r="U17" s="660"/>
      <c r="V17" s="660"/>
      <c r="W17" s="660"/>
      <c r="X17" s="660"/>
      <c r="Y17" s="661"/>
      <c r="Z17" s="662">
        <v>0</v>
      </c>
      <c r="AA17" s="662"/>
      <c r="AB17" s="662"/>
      <c r="AC17" s="662"/>
      <c r="AD17" s="663">
        <v>10080</v>
      </c>
      <c r="AE17" s="663"/>
      <c r="AF17" s="663"/>
      <c r="AG17" s="663"/>
      <c r="AH17" s="663"/>
      <c r="AI17" s="663"/>
      <c r="AJ17" s="663"/>
      <c r="AK17" s="663"/>
      <c r="AL17" s="664">
        <v>0.1</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175</v>
      </c>
      <c r="BH17" s="660"/>
      <c r="BI17" s="660"/>
      <c r="BJ17" s="660"/>
      <c r="BK17" s="660"/>
      <c r="BL17" s="660"/>
      <c r="BM17" s="660"/>
      <c r="BN17" s="661"/>
      <c r="BO17" s="662" t="s">
        <v>175</v>
      </c>
      <c r="BP17" s="662"/>
      <c r="BQ17" s="662"/>
      <c r="BR17" s="662"/>
      <c r="BS17" s="668" t="s">
        <v>169</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2394153</v>
      </c>
      <c r="CS17" s="660"/>
      <c r="CT17" s="660"/>
      <c r="CU17" s="660"/>
      <c r="CV17" s="660"/>
      <c r="CW17" s="660"/>
      <c r="CX17" s="660"/>
      <c r="CY17" s="661"/>
      <c r="CZ17" s="662">
        <v>11.8</v>
      </c>
      <c r="DA17" s="662"/>
      <c r="DB17" s="662"/>
      <c r="DC17" s="662"/>
      <c r="DD17" s="668" t="s">
        <v>233</v>
      </c>
      <c r="DE17" s="660"/>
      <c r="DF17" s="660"/>
      <c r="DG17" s="660"/>
      <c r="DH17" s="660"/>
      <c r="DI17" s="660"/>
      <c r="DJ17" s="660"/>
      <c r="DK17" s="660"/>
      <c r="DL17" s="660"/>
      <c r="DM17" s="660"/>
      <c r="DN17" s="660"/>
      <c r="DO17" s="660"/>
      <c r="DP17" s="661"/>
      <c r="DQ17" s="668">
        <v>2371008</v>
      </c>
      <c r="DR17" s="660"/>
      <c r="DS17" s="660"/>
      <c r="DT17" s="660"/>
      <c r="DU17" s="660"/>
      <c r="DV17" s="660"/>
      <c r="DW17" s="660"/>
      <c r="DX17" s="660"/>
      <c r="DY17" s="660"/>
      <c r="DZ17" s="660"/>
      <c r="EA17" s="660"/>
      <c r="EB17" s="660"/>
      <c r="EC17" s="669"/>
    </row>
    <row r="18" spans="2:133" ht="11.25" customHeight="1">
      <c r="B18" s="656" t="s">
        <v>267</v>
      </c>
      <c r="C18" s="657"/>
      <c r="D18" s="657"/>
      <c r="E18" s="657"/>
      <c r="F18" s="657"/>
      <c r="G18" s="657"/>
      <c r="H18" s="657"/>
      <c r="I18" s="657"/>
      <c r="J18" s="657"/>
      <c r="K18" s="657"/>
      <c r="L18" s="657"/>
      <c r="M18" s="657"/>
      <c r="N18" s="657"/>
      <c r="O18" s="657"/>
      <c r="P18" s="657"/>
      <c r="Q18" s="658"/>
      <c r="R18" s="659">
        <v>6838763</v>
      </c>
      <c r="S18" s="660"/>
      <c r="T18" s="660"/>
      <c r="U18" s="660"/>
      <c r="V18" s="660"/>
      <c r="W18" s="660"/>
      <c r="X18" s="660"/>
      <c r="Y18" s="661"/>
      <c r="Z18" s="662">
        <v>32.700000000000003</v>
      </c>
      <c r="AA18" s="662"/>
      <c r="AB18" s="662"/>
      <c r="AC18" s="662"/>
      <c r="AD18" s="663">
        <v>6215967</v>
      </c>
      <c r="AE18" s="663"/>
      <c r="AF18" s="663"/>
      <c r="AG18" s="663"/>
      <c r="AH18" s="663"/>
      <c r="AI18" s="663"/>
      <c r="AJ18" s="663"/>
      <c r="AK18" s="663"/>
      <c r="AL18" s="664">
        <v>61</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175</v>
      </c>
      <c r="BH18" s="660"/>
      <c r="BI18" s="660"/>
      <c r="BJ18" s="660"/>
      <c r="BK18" s="660"/>
      <c r="BL18" s="660"/>
      <c r="BM18" s="660"/>
      <c r="BN18" s="661"/>
      <c r="BO18" s="662" t="s">
        <v>175</v>
      </c>
      <c r="BP18" s="662"/>
      <c r="BQ18" s="662"/>
      <c r="BR18" s="662"/>
      <c r="BS18" s="668" t="s">
        <v>233</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t="s">
        <v>169</v>
      </c>
      <c r="CS18" s="660"/>
      <c r="CT18" s="660"/>
      <c r="CU18" s="660"/>
      <c r="CV18" s="660"/>
      <c r="CW18" s="660"/>
      <c r="CX18" s="660"/>
      <c r="CY18" s="661"/>
      <c r="CZ18" s="662" t="s">
        <v>169</v>
      </c>
      <c r="DA18" s="662"/>
      <c r="DB18" s="662"/>
      <c r="DC18" s="662"/>
      <c r="DD18" s="668" t="s">
        <v>233</v>
      </c>
      <c r="DE18" s="660"/>
      <c r="DF18" s="660"/>
      <c r="DG18" s="660"/>
      <c r="DH18" s="660"/>
      <c r="DI18" s="660"/>
      <c r="DJ18" s="660"/>
      <c r="DK18" s="660"/>
      <c r="DL18" s="660"/>
      <c r="DM18" s="660"/>
      <c r="DN18" s="660"/>
      <c r="DO18" s="660"/>
      <c r="DP18" s="661"/>
      <c r="DQ18" s="668" t="s">
        <v>175</v>
      </c>
      <c r="DR18" s="660"/>
      <c r="DS18" s="660"/>
      <c r="DT18" s="660"/>
      <c r="DU18" s="660"/>
      <c r="DV18" s="660"/>
      <c r="DW18" s="660"/>
      <c r="DX18" s="660"/>
      <c r="DY18" s="660"/>
      <c r="DZ18" s="660"/>
      <c r="EA18" s="660"/>
      <c r="EB18" s="660"/>
      <c r="EC18" s="669"/>
    </row>
    <row r="19" spans="2:133" ht="11.25" customHeight="1">
      <c r="B19" s="656" t="s">
        <v>270</v>
      </c>
      <c r="C19" s="657"/>
      <c r="D19" s="657"/>
      <c r="E19" s="657"/>
      <c r="F19" s="657"/>
      <c r="G19" s="657"/>
      <c r="H19" s="657"/>
      <c r="I19" s="657"/>
      <c r="J19" s="657"/>
      <c r="K19" s="657"/>
      <c r="L19" s="657"/>
      <c r="M19" s="657"/>
      <c r="N19" s="657"/>
      <c r="O19" s="657"/>
      <c r="P19" s="657"/>
      <c r="Q19" s="658"/>
      <c r="R19" s="659">
        <v>6215967</v>
      </c>
      <c r="S19" s="660"/>
      <c r="T19" s="660"/>
      <c r="U19" s="660"/>
      <c r="V19" s="660"/>
      <c r="W19" s="660"/>
      <c r="X19" s="660"/>
      <c r="Y19" s="661"/>
      <c r="Z19" s="662">
        <v>29.7</v>
      </c>
      <c r="AA19" s="662"/>
      <c r="AB19" s="662"/>
      <c r="AC19" s="662"/>
      <c r="AD19" s="663">
        <v>6215967</v>
      </c>
      <c r="AE19" s="663"/>
      <c r="AF19" s="663"/>
      <c r="AG19" s="663"/>
      <c r="AH19" s="663"/>
      <c r="AI19" s="663"/>
      <c r="AJ19" s="663"/>
      <c r="AK19" s="663"/>
      <c r="AL19" s="664">
        <v>61</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v>1784</v>
      </c>
      <c r="BH19" s="660"/>
      <c r="BI19" s="660"/>
      <c r="BJ19" s="660"/>
      <c r="BK19" s="660"/>
      <c r="BL19" s="660"/>
      <c r="BM19" s="660"/>
      <c r="BN19" s="661"/>
      <c r="BO19" s="662">
        <v>0.1</v>
      </c>
      <c r="BP19" s="662"/>
      <c r="BQ19" s="662"/>
      <c r="BR19" s="662"/>
      <c r="BS19" s="668" t="s">
        <v>175</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169</v>
      </c>
      <c r="CS19" s="660"/>
      <c r="CT19" s="660"/>
      <c r="CU19" s="660"/>
      <c r="CV19" s="660"/>
      <c r="CW19" s="660"/>
      <c r="CX19" s="660"/>
      <c r="CY19" s="661"/>
      <c r="CZ19" s="662" t="s">
        <v>169</v>
      </c>
      <c r="DA19" s="662"/>
      <c r="DB19" s="662"/>
      <c r="DC19" s="662"/>
      <c r="DD19" s="668" t="s">
        <v>233</v>
      </c>
      <c r="DE19" s="660"/>
      <c r="DF19" s="660"/>
      <c r="DG19" s="660"/>
      <c r="DH19" s="660"/>
      <c r="DI19" s="660"/>
      <c r="DJ19" s="660"/>
      <c r="DK19" s="660"/>
      <c r="DL19" s="660"/>
      <c r="DM19" s="660"/>
      <c r="DN19" s="660"/>
      <c r="DO19" s="660"/>
      <c r="DP19" s="661"/>
      <c r="DQ19" s="668" t="s">
        <v>175</v>
      </c>
      <c r="DR19" s="660"/>
      <c r="DS19" s="660"/>
      <c r="DT19" s="660"/>
      <c r="DU19" s="660"/>
      <c r="DV19" s="660"/>
      <c r="DW19" s="660"/>
      <c r="DX19" s="660"/>
      <c r="DY19" s="660"/>
      <c r="DZ19" s="660"/>
      <c r="EA19" s="660"/>
      <c r="EB19" s="660"/>
      <c r="EC19" s="669"/>
    </row>
    <row r="20" spans="2:133" ht="11.25" customHeight="1">
      <c r="B20" s="656" t="s">
        <v>273</v>
      </c>
      <c r="C20" s="657"/>
      <c r="D20" s="657"/>
      <c r="E20" s="657"/>
      <c r="F20" s="657"/>
      <c r="G20" s="657"/>
      <c r="H20" s="657"/>
      <c r="I20" s="657"/>
      <c r="J20" s="657"/>
      <c r="K20" s="657"/>
      <c r="L20" s="657"/>
      <c r="M20" s="657"/>
      <c r="N20" s="657"/>
      <c r="O20" s="657"/>
      <c r="P20" s="657"/>
      <c r="Q20" s="658"/>
      <c r="R20" s="659">
        <v>622796</v>
      </c>
      <c r="S20" s="660"/>
      <c r="T20" s="660"/>
      <c r="U20" s="660"/>
      <c r="V20" s="660"/>
      <c r="W20" s="660"/>
      <c r="X20" s="660"/>
      <c r="Y20" s="661"/>
      <c r="Z20" s="662">
        <v>3</v>
      </c>
      <c r="AA20" s="662"/>
      <c r="AB20" s="662"/>
      <c r="AC20" s="662"/>
      <c r="AD20" s="663" t="s">
        <v>233</v>
      </c>
      <c r="AE20" s="663"/>
      <c r="AF20" s="663"/>
      <c r="AG20" s="663"/>
      <c r="AH20" s="663"/>
      <c r="AI20" s="663"/>
      <c r="AJ20" s="663"/>
      <c r="AK20" s="663"/>
      <c r="AL20" s="664" t="s">
        <v>233</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v>1784</v>
      </c>
      <c r="BH20" s="660"/>
      <c r="BI20" s="660"/>
      <c r="BJ20" s="660"/>
      <c r="BK20" s="660"/>
      <c r="BL20" s="660"/>
      <c r="BM20" s="660"/>
      <c r="BN20" s="661"/>
      <c r="BO20" s="662">
        <v>0.1</v>
      </c>
      <c r="BP20" s="662"/>
      <c r="BQ20" s="662"/>
      <c r="BR20" s="662"/>
      <c r="BS20" s="668" t="s">
        <v>169</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20308460</v>
      </c>
      <c r="CS20" s="660"/>
      <c r="CT20" s="660"/>
      <c r="CU20" s="660"/>
      <c r="CV20" s="660"/>
      <c r="CW20" s="660"/>
      <c r="CX20" s="660"/>
      <c r="CY20" s="661"/>
      <c r="CZ20" s="662">
        <v>100</v>
      </c>
      <c r="DA20" s="662"/>
      <c r="DB20" s="662"/>
      <c r="DC20" s="662"/>
      <c r="DD20" s="668">
        <v>3502196</v>
      </c>
      <c r="DE20" s="660"/>
      <c r="DF20" s="660"/>
      <c r="DG20" s="660"/>
      <c r="DH20" s="660"/>
      <c r="DI20" s="660"/>
      <c r="DJ20" s="660"/>
      <c r="DK20" s="660"/>
      <c r="DL20" s="660"/>
      <c r="DM20" s="660"/>
      <c r="DN20" s="660"/>
      <c r="DO20" s="660"/>
      <c r="DP20" s="661"/>
      <c r="DQ20" s="668">
        <v>12394802</v>
      </c>
      <c r="DR20" s="660"/>
      <c r="DS20" s="660"/>
      <c r="DT20" s="660"/>
      <c r="DU20" s="660"/>
      <c r="DV20" s="660"/>
      <c r="DW20" s="660"/>
      <c r="DX20" s="660"/>
      <c r="DY20" s="660"/>
      <c r="DZ20" s="660"/>
      <c r="EA20" s="660"/>
      <c r="EB20" s="660"/>
      <c r="EC20" s="669"/>
    </row>
    <row r="21" spans="2:133" ht="11.25" customHeight="1">
      <c r="B21" s="656" t="s">
        <v>276</v>
      </c>
      <c r="C21" s="657"/>
      <c r="D21" s="657"/>
      <c r="E21" s="657"/>
      <c r="F21" s="657"/>
      <c r="G21" s="657"/>
      <c r="H21" s="657"/>
      <c r="I21" s="657"/>
      <c r="J21" s="657"/>
      <c r="K21" s="657"/>
      <c r="L21" s="657"/>
      <c r="M21" s="657"/>
      <c r="N21" s="657"/>
      <c r="O21" s="657"/>
      <c r="P21" s="657"/>
      <c r="Q21" s="658"/>
      <c r="R21" s="659" t="s">
        <v>175</v>
      </c>
      <c r="S21" s="660"/>
      <c r="T21" s="660"/>
      <c r="U21" s="660"/>
      <c r="V21" s="660"/>
      <c r="W21" s="660"/>
      <c r="X21" s="660"/>
      <c r="Y21" s="661"/>
      <c r="Z21" s="662" t="s">
        <v>175</v>
      </c>
      <c r="AA21" s="662"/>
      <c r="AB21" s="662"/>
      <c r="AC21" s="662"/>
      <c r="AD21" s="663" t="s">
        <v>175</v>
      </c>
      <c r="AE21" s="663"/>
      <c r="AF21" s="663"/>
      <c r="AG21" s="663"/>
      <c r="AH21" s="663"/>
      <c r="AI21" s="663"/>
      <c r="AJ21" s="663"/>
      <c r="AK21" s="663"/>
      <c r="AL21" s="664" t="s">
        <v>233</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v>1784</v>
      </c>
      <c r="BH21" s="660"/>
      <c r="BI21" s="660"/>
      <c r="BJ21" s="660"/>
      <c r="BK21" s="660"/>
      <c r="BL21" s="660"/>
      <c r="BM21" s="660"/>
      <c r="BN21" s="661"/>
      <c r="BO21" s="662">
        <v>0.1</v>
      </c>
      <c r="BP21" s="662"/>
      <c r="BQ21" s="662"/>
      <c r="BR21" s="662"/>
      <c r="BS21" s="668" t="s">
        <v>175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278</v>
      </c>
      <c r="C22" s="657"/>
      <c r="D22" s="657"/>
      <c r="E22" s="657"/>
      <c r="F22" s="657"/>
      <c r="G22" s="657"/>
      <c r="H22" s="657"/>
      <c r="I22" s="657"/>
      <c r="J22" s="657"/>
      <c r="K22" s="657"/>
      <c r="L22" s="657"/>
      <c r="M22" s="657"/>
      <c r="N22" s="657"/>
      <c r="O22" s="657"/>
      <c r="P22" s="657"/>
      <c r="Q22" s="658"/>
      <c r="R22" s="659">
        <v>10799363</v>
      </c>
      <c r="S22" s="660"/>
      <c r="T22" s="660"/>
      <c r="U22" s="660"/>
      <c r="V22" s="660"/>
      <c r="W22" s="660"/>
      <c r="X22" s="660"/>
      <c r="Y22" s="661"/>
      <c r="Z22" s="662">
        <v>51.6</v>
      </c>
      <c r="AA22" s="662"/>
      <c r="AB22" s="662"/>
      <c r="AC22" s="662"/>
      <c r="AD22" s="663">
        <v>10176567</v>
      </c>
      <c r="AE22" s="663"/>
      <c r="AF22" s="663"/>
      <c r="AG22" s="663"/>
      <c r="AH22" s="663"/>
      <c r="AI22" s="663"/>
      <c r="AJ22" s="663"/>
      <c r="AK22" s="663"/>
      <c r="AL22" s="664">
        <v>99.8</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169</v>
      </c>
      <c r="BH22" s="660"/>
      <c r="BI22" s="660"/>
      <c r="BJ22" s="660"/>
      <c r="BK22" s="660"/>
      <c r="BL22" s="660"/>
      <c r="BM22" s="660"/>
      <c r="BN22" s="661"/>
      <c r="BO22" s="662" t="s">
        <v>233</v>
      </c>
      <c r="BP22" s="662"/>
      <c r="BQ22" s="662"/>
      <c r="BR22" s="662"/>
      <c r="BS22" s="668" t="s">
        <v>175</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281</v>
      </c>
      <c r="C23" s="657"/>
      <c r="D23" s="657"/>
      <c r="E23" s="657"/>
      <c r="F23" s="657"/>
      <c r="G23" s="657"/>
      <c r="H23" s="657"/>
      <c r="I23" s="657"/>
      <c r="J23" s="657"/>
      <c r="K23" s="657"/>
      <c r="L23" s="657"/>
      <c r="M23" s="657"/>
      <c r="N23" s="657"/>
      <c r="O23" s="657"/>
      <c r="P23" s="657"/>
      <c r="Q23" s="658"/>
      <c r="R23" s="659">
        <v>3393</v>
      </c>
      <c r="S23" s="660"/>
      <c r="T23" s="660"/>
      <c r="U23" s="660"/>
      <c r="V23" s="660"/>
      <c r="W23" s="660"/>
      <c r="X23" s="660"/>
      <c r="Y23" s="661"/>
      <c r="Z23" s="662">
        <v>0</v>
      </c>
      <c r="AA23" s="662"/>
      <c r="AB23" s="662"/>
      <c r="AC23" s="662"/>
      <c r="AD23" s="663">
        <v>3393</v>
      </c>
      <c r="AE23" s="663"/>
      <c r="AF23" s="663"/>
      <c r="AG23" s="663"/>
      <c r="AH23" s="663"/>
      <c r="AI23" s="663"/>
      <c r="AJ23" s="663"/>
      <c r="AK23" s="663"/>
      <c r="AL23" s="664">
        <v>0</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t="s">
        <v>175</v>
      </c>
      <c r="BH23" s="660"/>
      <c r="BI23" s="660"/>
      <c r="BJ23" s="660"/>
      <c r="BK23" s="660"/>
      <c r="BL23" s="660"/>
      <c r="BM23" s="660"/>
      <c r="BN23" s="661"/>
      <c r="BO23" s="662" t="s">
        <v>175</v>
      </c>
      <c r="BP23" s="662"/>
      <c r="BQ23" s="662"/>
      <c r="BR23" s="662"/>
      <c r="BS23" s="668" t="s">
        <v>233</v>
      </c>
      <c r="BT23" s="660"/>
      <c r="BU23" s="660"/>
      <c r="BV23" s="660"/>
      <c r="BW23" s="660"/>
      <c r="BX23" s="660"/>
      <c r="BY23" s="660"/>
      <c r="BZ23" s="660"/>
      <c r="CA23" s="660"/>
      <c r="CB23" s="669"/>
      <c r="CD23" s="641" t="s">
        <v>221</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c r="B24" s="656" t="s">
        <v>288</v>
      </c>
      <c r="C24" s="657"/>
      <c r="D24" s="657"/>
      <c r="E24" s="657"/>
      <c r="F24" s="657"/>
      <c r="G24" s="657"/>
      <c r="H24" s="657"/>
      <c r="I24" s="657"/>
      <c r="J24" s="657"/>
      <c r="K24" s="657"/>
      <c r="L24" s="657"/>
      <c r="M24" s="657"/>
      <c r="N24" s="657"/>
      <c r="O24" s="657"/>
      <c r="P24" s="657"/>
      <c r="Q24" s="658"/>
      <c r="R24" s="659">
        <v>78836</v>
      </c>
      <c r="S24" s="660"/>
      <c r="T24" s="660"/>
      <c r="U24" s="660"/>
      <c r="V24" s="660"/>
      <c r="W24" s="660"/>
      <c r="X24" s="660"/>
      <c r="Y24" s="661"/>
      <c r="Z24" s="662">
        <v>0.4</v>
      </c>
      <c r="AA24" s="662"/>
      <c r="AB24" s="662"/>
      <c r="AC24" s="662"/>
      <c r="AD24" s="663" t="s">
        <v>233</v>
      </c>
      <c r="AE24" s="663"/>
      <c r="AF24" s="663"/>
      <c r="AG24" s="663"/>
      <c r="AH24" s="663"/>
      <c r="AI24" s="663"/>
      <c r="AJ24" s="663"/>
      <c r="AK24" s="663"/>
      <c r="AL24" s="664" t="s">
        <v>169</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233</v>
      </c>
      <c r="BH24" s="660"/>
      <c r="BI24" s="660"/>
      <c r="BJ24" s="660"/>
      <c r="BK24" s="660"/>
      <c r="BL24" s="660"/>
      <c r="BM24" s="660"/>
      <c r="BN24" s="661"/>
      <c r="BO24" s="662" t="s">
        <v>169</v>
      </c>
      <c r="BP24" s="662"/>
      <c r="BQ24" s="662"/>
      <c r="BR24" s="662"/>
      <c r="BS24" s="668" t="s">
        <v>175</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8800441</v>
      </c>
      <c r="CS24" s="649"/>
      <c r="CT24" s="649"/>
      <c r="CU24" s="649"/>
      <c r="CV24" s="649"/>
      <c r="CW24" s="649"/>
      <c r="CX24" s="649"/>
      <c r="CY24" s="650"/>
      <c r="CZ24" s="653">
        <v>43.3</v>
      </c>
      <c r="DA24" s="654"/>
      <c r="DB24" s="654"/>
      <c r="DC24" s="673"/>
      <c r="DD24" s="692">
        <v>6265215</v>
      </c>
      <c r="DE24" s="649"/>
      <c r="DF24" s="649"/>
      <c r="DG24" s="649"/>
      <c r="DH24" s="649"/>
      <c r="DI24" s="649"/>
      <c r="DJ24" s="649"/>
      <c r="DK24" s="650"/>
      <c r="DL24" s="692">
        <v>6165789</v>
      </c>
      <c r="DM24" s="649"/>
      <c r="DN24" s="649"/>
      <c r="DO24" s="649"/>
      <c r="DP24" s="649"/>
      <c r="DQ24" s="649"/>
      <c r="DR24" s="649"/>
      <c r="DS24" s="649"/>
      <c r="DT24" s="649"/>
      <c r="DU24" s="649"/>
      <c r="DV24" s="650"/>
      <c r="DW24" s="653">
        <v>57.7</v>
      </c>
      <c r="DX24" s="654"/>
      <c r="DY24" s="654"/>
      <c r="DZ24" s="654"/>
      <c r="EA24" s="654"/>
      <c r="EB24" s="654"/>
      <c r="EC24" s="655"/>
    </row>
    <row r="25" spans="2:133" ht="11.25" customHeight="1">
      <c r="B25" s="656" t="s">
        <v>291</v>
      </c>
      <c r="C25" s="657"/>
      <c r="D25" s="657"/>
      <c r="E25" s="657"/>
      <c r="F25" s="657"/>
      <c r="G25" s="657"/>
      <c r="H25" s="657"/>
      <c r="I25" s="657"/>
      <c r="J25" s="657"/>
      <c r="K25" s="657"/>
      <c r="L25" s="657"/>
      <c r="M25" s="657"/>
      <c r="N25" s="657"/>
      <c r="O25" s="657"/>
      <c r="P25" s="657"/>
      <c r="Q25" s="658"/>
      <c r="R25" s="659">
        <v>413266</v>
      </c>
      <c r="S25" s="660"/>
      <c r="T25" s="660"/>
      <c r="U25" s="660"/>
      <c r="V25" s="660"/>
      <c r="W25" s="660"/>
      <c r="X25" s="660"/>
      <c r="Y25" s="661"/>
      <c r="Z25" s="662">
        <v>2</v>
      </c>
      <c r="AA25" s="662"/>
      <c r="AB25" s="662"/>
      <c r="AC25" s="662"/>
      <c r="AD25" s="663">
        <v>13631</v>
      </c>
      <c r="AE25" s="663"/>
      <c r="AF25" s="663"/>
      <c r="AG25" s="663"/>
      <c r="AH25" s="663"/>
      <c r="AI25" s="663"/>
      <c r="AJ25" s="663"/>
      <c r="AK25" s="663"/>
      <c r="AL25" s="664">
        <v>0.1</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175</v>
      </c>
      <c r="BH25" s="660"/>
      <c r="BI25" s="660"/>
      <c r="BJ25" s="660"/>
      <c r="BK25" s="660"/>
      <c r="BL25" s="660"/>
      <c r="BM25" s="660"/>
      <c r="BN25" s="661"/>
      <c r="BO25" s="662" t="s">
        <v>169</v>
      </c>
      <c r="BP25" s="662"/>
      <c r="BQ25" s="662"/>
      <c r="BR25" s="662"/>
      <c r="BS25" s="668" t="s">
        <v>169</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3043508</v>
      </c>
      <c r="CS25" s="695"/>
      <c r="CT25" s="695"/>
      <c r="CU25" s="695"/>
      <c r="CV25" s="695"/>
      <c r="CW25" s="695"/>
      <c r="CX25" s="695"/>
      <c r="CY25" s="696"/>
      <c r="CZ25" s="664">
        <v>15</v>
      </c>
      <c r="DA25" s="693"/>
      <c r="DB25" s="693"/>
      <c r="DC25" s="697"/>
      <c r="DD25" s="668">
        <v>2871968</v>
      </c>
      <c r="DE25" s="695"/>
      <c r="DF25" s="695"/>
      <c r="DG25" s="695"/>
      <c r="DH25" s="695"/>
      <c r="DI25" s="695"/>
      <c r="DJ25" s="695"/>
      <c r="DK25" s="696"/>
      <c r="DL25" s="668">
        <v>2774229</v>
      </c>
      <c r="DM25" s="695"/>
      <c r="DN25" s="695"/>
      <c r="DO25" s="695"/>
      <c r="DP25" s="695"/>
      <c r="DQ25" s="695"/>
      <c r="DR25" s="695"/>
      <c r="DS25" s="695"/>
      <c r="DT25" s="695"/>
      <c r="DU25" s="695"/>
      <c r="DV25" s="696"/>
      <c r="DW25" s="664">
        <v>26</v>
      </c>
      <c r="DX25" s="693"/>
      <c r="DY25" s="693"/>
      <c r="DZ25" s="693"/>
      <c r="EA25" s="693"/>
      <c r="EB25" s="693"/>
      <c r="EC25" s="694"/>
    </row>
    <row r="26" spans="2:133" ht="11.25" customHeight="1">
      <c r="B26" s="656" t="s">
        <v>294</v>
      </c>
      <c r="C26" s="657"/>
      <c r="D26" s="657"/>
      <c r="E26" s="657"/>
      <c r="F26" s="657"/>
      <c r="G26" s="657"/>
      <c r="H26" s="657"/>
      <c r="I26" s="657"/>
      <c r="J26" s="657"/>
      <c r="K26" s="657"/>
      <c r="L26" s="657"/>
      <c r="M26" s="657"/>
      <c r="N26" s="657"/>
      <c r="O26" s="657"/>
      <c r="P26" s="657"/>
      <c r="Q26" s="658"/>
      <c r="R26" s="659">
        <v>40706</v>
      </c>
      <c r="S26" s="660"/>
      <c r="T26" s="660"/>
      <c r="U26" s="660"/>
      <c r="V26" s="660"/>
      <c r="W26" s="660"/>
      <c r="X26" s="660"/>
      <c r="Y26" s="661"/>
      <c r="Z26" s="662">
        <v>0.2</v>
      </c>
      <c r="AA26" s="662"/>
      <c r="AB26" s="662"/>
      <c r="AC26" s="662"/>
      <c r="AD26" s="663" t="s">
        <v>175</v>
      </c>
      <c r="AE26" s="663"/>
      <c r="AF26" s="663"/>
      <c r="AG26" s="663"/>
      <c r="AH26" s="663"/>
      <c r="AI26" s="663"/>
      <c r="AJ26" s="663"/>
      <c r="AK26" s="663"/>
      <c r="AL26" s="664" t="s">
        <v>169</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233</v>
      </c>
      <c r="BH26" s="660"/>
      <c r="BI26" s="660"/>
      <c r="BJ26" s="660"/>
      <c r="BK26" s="660"/>
      <c r="BL26" s="660"/>
      <c r="BM26" s="660"/>
      <c r="BN26" s="661"/>
      <c r="BO26" s="662" t="s">
        <v>175</v>
      </c>
      <c r="BP26" s="662"/>
      <c r="BQ26" s="662"/>
      <c r="BR26" s="662"/>
      <c r="BS26" s="668" t="s">
        <v>233</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1833072</v>
      </c>
      <c r="CS26" s="660"/>
      <c r="CT26" s="660"/>
      <c r="CU26" s="660"/>
      <c r="CV26" s="660"/>
      <c r="CW26" s="660"/>
      <c r="CX26" s="660"/>
      <c r="CY26" s="661"/>
      <c r="CZ26" s="664">
        <v>9</v>
      </c>
      <c r="DA26" s="693"/>
      <c r="DB26" s="693"/>
      <c r="DC26" s="697"/>
      <c r="DD26" s="668">
        <v>1705842</v>
      </c>
      <c r="DE26" s="660"/>
      <c r="DF26" s="660"/>
      <c r="DG26" s="660"/>
      <c r="DH26" s="660"/>
      <c r="DI26" s="660"/>
      <c r="DJ26" s="660"/>
      <c r="DK26" s="661"/>
      <c r="DL26" s="668" t="s">
        <v>233</v>
      </c>
      <c r="DM26" s="660"/>
      <c r="DN26" s="660"/>
      <c r="DO26" s="660"/>
      <c r="DP26" s="660"/>
      <c r="DQ26" s="660"/>
      <c r="DR26" s="660"/>
      <c r="DS26" s="660"/>
      <c r="DT26" s="660"/>
      <c r="DU26" s="660"/>
      <c r="DV26" s="661"/>
      <c r="DW26" s="664" t="s">
        <v>233</v>
      </c>
      <c r="DX26" s="693"/>
      <c r="DY26" s="693"/>
      <c r="DZ26" s="693"/>
      <c r="EA26" s="693"/>
      <c r="EB26" s="693"/>
      <c r="EC26" s="694"/>
    </row>
    <row r="27" spans="2:133" ht="11.25" customHeight="1">
      <c r="B27" s="656" t="s">
        <v>297</v>
      </c>
      <c r="C27" s="657"/>
      <c r="D27" s="657"/>
      <c r="E27" s="657"/>
      <c r="F27" s="657"/>
      <c r="G27" s="657"/>
      <c r="H27" s="657"/>
      <c r="I27" s="657"/>
      <c r="J27" s="657"/>
      <c r="K27" s="657"/>
      <c r="L27" s="657"/>
      <c r="M27" s="657"/>
      <c r="N27" s="657"/>
      <c r="O27" s="657"/>
      <c r="P27" s="657"/>
      <c r="Q27" s="658"/>
      <c r="R27" s="659">
        <v>2307800</v>
      </c>
      <c r="S27" s="660"/>
      <c r="T27" s="660"/>
      <c r="U27" s="660"/>
      <c r="V27" s="660"/>
      <c r="W27" s="660"/>
      <c r="X27" s="660"/>
      <c r="Y27" s="661"/>
      <c r="Z27" s="662">
        <v>11</v>
      </c>
      <c r="AA27" s="662"/>
      <c r="AB27" s="662"/>
      <c r="AC27" s="662"/>
      <c r="AD27" s="663" t="s">
        <v>233</v>
      </c>
      <c r="AE27" s="663"/>
      <c r="AF27" s="663"/>
      <c r="AG27" s="663"/>
      <c r="AH27" s="663"/>
      <c r="AI27" s="663"/>
      <c r="AJ27" s="663"/>
      <c r="AK27" s="663"/>
      <c r="AL27" s="664" t="s">
        <v>233</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3112112</v>
      </c>
      <c r="BH27" s="660"/>
      <c r="BI27" s="660"/>
      <c r="BJ27" s="660"/>
      <c r="BK27" s="660"/>
      <c r="BL27" s="660"/>
      <c r="BM27" s="660"/>
      <c r="BN27" s="661"/>
      <c r="BO27" s="662">
        <v>100</v>
      </c>
      <c r="BP27" s="662"/>
      <c r="BQ27" s="662"/>
      <c r="BR27" s="662"/>
      <c r="BS27" s="668">
        <v>22351</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3362780</v>
      </c>
      <c r="CS27" s="695"/>
      <c r="CT27" s="695"/>
      <c r="CU27" s="695"/>
      <c r="CV27" s="695"/>
      <c r="CW27" s="695"/>
      <c r="CX27" s="695"/>
      <c r="CY27" s="696"/>
      <c r="CZ27" s="664">
        <v>16.600000000000001</v>
      </c>
      <c r="DA27" s="693"/>
      <c r="DB27" s="693"/>
      <c r="DC27" s="697"/>
      <c r="DD27" s="668">
        <v>1022239</v>
      </c>
      <c r="DE27" s="695"/>
      <c r="DF27" s="695"/>
      <c r="DG27" s="695"/>
      <c r="DH27" s="695"/>
      <c r="DI27" s="695"/>
      <c r="DJ27" s="695"/>
      <c r="DK27" s="696"/>
      <c r="DL27" s="668">
        <v>1020552</v>
      </c>
      <c r="DM27" s="695"/>
      <c r="DN27" s="695"/>
      <c r="DO27" s="695"/>
      <c r="DP27" s="695"/>
      <c r="DQ27" s="695"/>
      <c r="DR27" s="695"/>
      <c r="DS27" s="695"/>
      <c r="DT27" s="695"/>
      <c r="DU27" s="695"/>
      <c r="DV27" s="696"/>
      <c r="DW27" s="664">
        <v>9.6</v>
      </c>
      <c r="DX27" s="693"/>
      <c r="DY27" s="693"/>
      <c r="DZ27" s="693"/>
      <c r="EA27" s="693"/>
      <c r="EB27" s="693"/>
      <c r="EC27" s="694"/>
    </row>
    <row r="28" spans="2:133" ht="11.25" customHeight="1">
      <c r="B28" s="701" t="s">
        <v>300</v>
      </c>
      <c r="C28" s="702"/>
      <c r="D28" s="702"/>
      <c r="E28" s="702"/>
      <c r="F28" s="702"/>
      <c r="G28" s="702"/>
      <c r="H28" s="702"/>
      <c r="I28" s="702"/>
      <c r="J28" s="702"/>
      <c r="K28" s="702"/>
      <c r="L28" s="702"/>
      <c r="M28" s="702"/>
      <c r="N28" s="702"/>
      <c r="O28" s="702"/>
      <c r="P28" s="702"/>
      <c r="Q28" s="703"/>
      <c r="R28" s="659">
        <v>538</v>
      </c>
      <c r="S28" s="660"/>
      <c r="T28" s="660"/>
      <c r="U28" s="660"/>
      <c r="V28" s="660"/>
      <c r="W28" s="660"/>
      <c r="X28" s="660"/>
      <c r="Y28" s="661"/>
      <c r="Z28" s="662">
        <v>0</v>
      </c>
      <c r="AA28" s="662"/>
      <c r="AB28" s="662"/>
      <c r="AC28" s="662"/>
      <c r="AD28" s="663">
        <v>538</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2394153</v>
      </c>
      <c r="CS28" s="660"/>
      <c r="CT28" s="660"/>
      <c r="CU28" s="660"/>
      <c r="CV28" s="660"/>
      <c r="CW28" s="660"/>
      <c r="CX28" s="660"/>
      <c r="CY28" s="661"/>
      <c r="CZ28" s="664">
        <v>11.8</v>
      </c>
      <c r="DA28" s="693"/>
      <c r="DB28" s="693"/>
      <c r="DC28" s="697"/>
      <c r="DD28" s="668">
        <v>2371008</v>
      </c>
      <c r="DE28" s="660"/>
      <c r="DF28" s="660"/>
      <c r="DG28" s="660"/>
      <c r="DH28" s="660"/>
      <c r="DI28" s="660"/>
      <c r="DJ28" s="660"/>
      <c r="DK28" s="661"/>
      <c r="DL28" s="668">
        <v>2371008</v>
      </c>
      <c r="DM28" s="660"/>
      <c r="DN28" s="660"/>
      <c r="DO28" s="660"/>
      <c r="DP28" s="660"/>
      <c r="DQ28" s="660"/>
      <c r="DR28" s="660"/>
      <c r="DS28" s="660"/>
      <c r="DT28" s="660"/>
      <c r="DU28" s="660"/>
      <c r="DV28" s="661"/>
      <c r="DW28" s="664">
        <v>22.2</v>
      </c>
      <c r="DX28" s="693"/>
      <c r="DY28" s="693"/>
      <c r="DZ28" s="693"/>
      <c r="EA28" s="693"/>
      <c r="EB28" s="693"/>
      <c r="EC28" s="694"/>
    </row>
    <row r="29" spans="2:133" ht="11.25" customHeight="1">
      <c r="B29" s="656" t="s">
        <v>302</v>
      </c>
      <c r="C29" s="657"/>
      <c r="D29" s="657"/>
      <c r="E29" s="657"/>
      <c r="F29" s="657"/>
      <c r="G29" s="657"/>
      <c r="H29" s="657"/>
      <c r="I29" s="657"/>
      <c r="J29" s="657"/>
      <c r="K29" s="657"/>
      <c r="L29" s="657"/>
      <c r="M29" s="657"/>
      <c r="N29" s="657"/>
      <c r="O29" s="657"/>
      <c r="P29" s="657"/>
      <c r="Q29" s="658"/>
      <c r="R29" s="659">
        <v>1823423</v>
      </c>
      <c r="S29" s="660"/>
      <c r="T29" s="660"/>
      <c r="U29" s="660"/>
      <c r="V29" s="660"/>
      <c r="W29" s="660"/>
      <c r="X29" s="660"/>
      <c r="Y29" s="661"/>
      <c r="Z29" s="662">
        <v>8.6999999999999993</v>
      </c>
      <c r="AA29" s="662"/>
      <c r="AB29" s="662"/>
      <c r="AC29" s="662"/>
      <c r="AD29" s="663" t="s">
        <v>233</v>
      </c>
      <c r="AE29" s="663"/>
      <c r="AF29" s="663"/>
      <c r="AG29" s="663"/>
      <c r="AH29" s="663"/>
      <c r="AI29" s="663"/>
      <c r="AJ29" s="663"/>
      <c r="AK29" s="663"/>
      <c r="AL29" s="664" t="s">
        <v>175</v>
      </c>
      <c r="AM29" s="665"/>
      <c r="AN29" s="665"/>
      <c r="AO29" s="666"/>
      <c r="AP29" s="638" t="s">
        <v>221</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306</v>
      </c>
      <c r="CG29" s="675"/>
      <c r="CH29" s="675"/>
      <c r="CI29" s="675"/>
      <c r="CJ29" s="675"/>
      <c r="CK29" s="675"/>
      <c r="CL29" s="675"/>
      <c r="CM29" s="675"/>
      <c r="CN29" s="675"/>
      <c r="CO29" s="675"/>
      <c r="CP29" s="675"/>
      <c r="CQ29" s="676"/>
      <c r="CR29" s="659">
        <v>2394153</v>
      </c>
      <c r="CS29" s="695"/>
      <c r="CT29" s="695"/>
      <c r="CU29" s="695"/>
      <c r="CV29" s="695"/>
      <c r="CW29" s="695"/>
      <c r="CX29" s="695"/>
      <c r="CY29" s="696"/>
      <c r="CZ29" s="664">
        <v>11.8</v>
      </c>
      <c r="DA29" s="693"/>
      <c r="DB29" s="693"/>
      <c r="DC29" s="697"/>
      <c r="DD29" s="668">
        <v>2371008</v>
      </c>
      <c r="DE29" s="695"/>
      <c r="DF29" s="695"/>
      <c r="DG29" s="695"/>
      <c r="DH29" s="695"/>
      <c r="DI29" s="695"/>
      <c r="DJ29" s="695"/>
      <c r="DK29" s="696"/>
      <c r="DL29" s="668">
        <v>2371008</v>
      </c>
      <c r="DM29" s="695"/>
      <c r="DN29" s="695"/>
      <c r="DO29" s="695"/>
      <c r="DP29" s="695"/>
      <c r="DQ29" s="695"/>
      <c r="DR29" s="695"/>
      <c r="DS29" s="695"/>
      <c r="DT29" s="695"/>
      <c r="DU29" s="695"/>
      <c r="DV29" s="696"/>
      <c r="DW29" s="664">
        <v>22.2</v>
      </c>
      <c r="DX29" s="693"/>
      <c r="DY29" s="693"/>
      <c r="DZ29" s="693"/>
      <c r="EA29" s="693"/>
      <c r="EB29" s="693"/>
      <c r="EC29" s="694"/>
    </row>
    <row r="30" spans="2:133" ht="11.25" customHeight="1">
      <c r="B30" s="656" t="s">
        <v>307</v>
      </c>
      <c r="C30" s="657"/>
      <c r="D30" s="657"/>
      <c r="E30" s="657"/>
      <c r="F30" s="657"/>
      <c r="G30" s="657"/>
      <c r="H30" s="657"/>
      <c r="I30" s="657"/>
      <c r="J30" s="657"/>
      <c r="K30" s="657"/>
      <c r="L30" s="657"/>
      <c r="M30" s="657"/>
      <c r="N30" s="657"/>
      <c r="O30" s="657"/>
      <c r="P30" s="657"/>
      <c r="Q30" s="658"/>
      <c r="R30" s="659">
        <v>92684</v>
      </c>
      <c r="S30" s="660"/>
      <c r="T30" s="660"/>
      <c r="U30" s="660"/>
      <c r="V30" s="660"/>
      <c r="W30" s="660"/>
      <c r="X30" s="660"/>
      <c r="Y30" s="661"/>
      <c r="Z30" s="662">
        <v>0.4</v>
      </c>
      <c r="AA30" s="662"/>
      <c r="AB30" s="662"/>
      <c r="AC30" s="662"/>
      <c r="AD30" s="663" t="s">
        <v>175</v>
      </c>
      <c r="AE30" s="663"/>
      <c r="AF30" s="663"/>
      <c r="AG30" s="663"/>
      <c r="AH30" s="663"/>
      <c r="AI30" s="663"/>
      <c r="AJ30" s="663"/>
      <c r="AK30" s="663"/>
      <c r="AL30" s="664" t="s">
        <v>175</v>
      </c>
      <c r="AM30" s="665"/>
      <c r="AN30" s="665"/>
      <c r="AO30" s="666"/>
      <c r="AP30" s="707" t="s">
        <v>308</v>
      </c>
      <c r="AQ30" s="708"/>
      <c r="AR30" s="708"/>
      <c r="AS30" s="708"/>
      <c r="AT30" s="713" t="s">
        <v>309</v>
      </c>
      <c r="AU30" s="210"/>
      <c r="AV30" s="210"/>
      <c r="AW30" s="210"/>
      <c r="AX30" s="645" t="s">
        <v>183</v>
      </c>
      <c r="AY30" s="646"/>
      <c r="AZ30" s="646"/>
      <c r="BA30" s="646"/>
      <c r="BB30" s="646"/>
      <c r="BC30" s="646"/>
      <c r="BD30" s="646"/>
      <c r="BE30" s="646"/>
      <c r="BF30" s="647"/>
      <c r="BG30" s="719">
        <v>98.6</v>
      </c>
      <c r="BH30" s="720"/>
      <c r="BI30" s="720"/>
      <c r="BJ30" s="720"/>
      <c r="BK30" s="720"/>
      <c r="BL30" s="720"/>
      <c r="BM30" s="654">
        <v>91.1</v>
      </c>
      <c r="BN30" s="720"/>
      <c r="BO30" s="720"/>
      <c r="BP30" s="720"/>
      <c r="BQ30" s="721"/>
      <c r="BR30" s="719">
        <v>98.5</v>
      </c>
      <c r="BS30" s="720"/>
      <c r="BT30" s="720"/>
      <c r="BU30" s="720"/>
      <c r="BV30" s="720"/>
      <c r="BW30" s="720"/>
      <c r="BX30" s="654">
        <v>90</v>
      </c>
      <c r="BY30" s="720"/>
      <c r="BZ30" s="720"/>
      <c r="CA30" s="720"/>
      <c r="CB30" s="721"/>
      <c r="CD30" s="724"/>
      <c r="CE30" s="725"/>
      <c r="CF30" s="674" t="s">
        <v>310</v>
      </c>
      <c r="CG30" s="675"/>
      <c r="CH30" s="675"/>
      <c r="CI30" s="675"/>
      <c r="CJ30" s="675"/>
      <c r="CK30" s="675"/>
      <c r="CL30" s="675"/>
      <c r="CM30" s="675"/>
      <c r="CN30" s="675"/>
      <c r="CO30" s="675"/>
      <c r="CP30" s="675"/>
      <c r="CQ30" s="676"/>
      <c r="CR30" s="659">
        <v>2227348</v>
      </c>
      <c r="CS30" s="660"/>
      <c r="CT30" s="660"/>
      <c r="CU30" s="660"/>
      <c r="CV30" s="660"/>
      <c r="CW30" s="660"/>
      <c r="CX30" s="660"/>
      <c r="CY30" s="661"/>
      <c r="CZ30" s="664">
        <v>11</v>
      </c>
      <c r="DA30" s="693"/>
      <c r="DB30" s="693"/>
      <c r="DC30" s="697"/>
      <c r="DD30" s="668">
        <v>2205764</v>
      </c>
      <c r="DE30" s="660"/>
      <c r="DF30" s="660"/>
      <c r="DG30" s="660"/>
      <c r="DH30" s="660"/>
      <c r="DI30" s="660"/>
      <c r="DJ30" s="660"/>
      <c r="DK30" s="661"/>
      <c r="DL30" s="668">
        <v>2205764</v>
      </c>
      <c r="DM30" s="660"/>
      <c r="DN30" s="660"/>
      <c r="DO30" s="660"/>
      <c r="DP30" s="660"/>
      <c r="DQ30" s="660"/>
      <c r="DR30" s="660"/>
      <c r="DS30" s="660"/>
      <c r="DT30" s="660"/>
      <c r="DU30" s="660"/>
      <c r="DV30" s="661"/>
      <c r="DW30" s="664">
        <v>20.7</v>
      </c>
      <c r="DX30" s="693"/>
      <c r="DY30" s="693"/>
      <c r="DZ30" s="693"/>
      <c r="EA30" s="693"/>
      <c r="EB30" s="693"/>
      <c r="EC30" s="694"/>
    </row>
    <row r="31" spans="2:133" ht="11.25" customHeight="1">
      <c r="B31" s="656" t="s">
        <v>311</v>
      </c>
      <c r="C31" s="657"/>
      <c r="D31" s="657"/>
      <c r="E31" s="657"/>
      <c r="F31" s="657"/>
      <c r="G31" s="657"/>
      <c r="H31" s="657"/>
      <c r="I31" s="657"/>
      <c r="J31" s="657"/>
      <c r="K31" s="657"/>
      <c r="L31" s="657"/>
      <c r="M31" s="657"/>
      <c r="N31" s="657"/>
      <c r="O31" s="657"/>
      <c r="P31" s="657"/>
      <c r="Q31" s="658"/>
      <c r="R31" s="659">
        <v>258693</v>
      </c>
      <c r="S31" s="660"/>
      <c r="T31" s="660"/>
      <c r="U31" s="660"/>
      <c r="V31" s="660"/>
      <c r="W31" s="660"/>
      <c r="X31" s="660"/>
      <c r="Y31" s="661"/>
      <c r="Z31" s="662">
        <v>1.2</v>
      </c>
      <c r="AA31" s="662"/>
      <c r="AB31" s="662"/>
      <c r="AC31" s="662"/>
      <c r="AD31" s="663" t="s">
        <v>233</v>
      </c>
      <c r="AE31" s="663"/>
      <c r="AF31" s="663"/>
      <c r="AG31" s="663"/>
      <c r="AH31" s="663"/>
      <c r="AI31" s="663"/>
      <c r="AJ31" s="663"/>
      <c r="AK31" s="663"/>
      <c r="AL31" s="664" t="s">
        <v>175</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98.8</v>
      </c>
      <c r="BH31" s="695"/>
      <c r="BI31" s="695"/>
      <c r="BJ31" s="695"/>
      <c r="BK31" s="695"/>
      <c r="BL31" s="695"/>
      <c r="BM31" s="665">
        <v>93.3</v>
      </c>
      <c r="BN31" s="717"/>
      <c r="BO31" s="717"/>
      <c r="BP31" s="717"/>
      <c r="BQ31" s="718"/>
      <c r="BR31" s="716">
        <v>98.7</v>
      </c>
      <c r="BS31" s="695"/>
      <c r="BT31" s="695"/>
      <c r="BU31" s="695"/>
      <c r="BV31" s="695"/>
      <c r="BW31" s="695"/>
      <c r="BX31" s="665">
        <v>92.4</v>
      </c>
      <c r="BY31" s="717"/>
      <c r="BZ31" s="717"/>
      <c r="CA31" s="717"/>
      <c r="CB31" s="718"/>
      <c r="CD31" s="724"/>
      <c r="CE31" s="725"/>
      <c r="CF31" s="674" t="s">
        <v>314</v>
      </c>
      <c r="CG31" s="675"/>
      <c r="CH31" s="675"/>
      <c r="CI31" s="675"/>
      <c r="CJ31" s="675"/>
      <c r="CK31" s="675"/>
      <c r="CL31" s="675"/>
      <c r="CM31" s="675"/>
      <c r="CN31" s="675"/>
      <c r="CO31" s="675"/>
      <c r="CP31" s="675"/>
      <c r="CQ31" s="676"/>
      <c r="CR31" s="659">
        <v>166805</v>
      </c>
      <c r="CS31" s="695"/>
      <c r="CT31" s="695"/>
      <c r="CU31" s="695"/>
      <c r="CV31" s="695"/>
      <c r="CW31" s="695"/>
      <c r="CX31" s="695"/>
      <c r="CY31" s="696"/>
      <c r="CZ31" s="664">
        <v>0.8</v>
      </c>
      <c r="DA31" s="693"/>
      <c r="DB31" s="693"/>
      <c r="DC31" s="697"/>
      <c r="DD31" s="668">
        <v>165244</v>
      </c>
      <c r="DE31" s="695"/>
      <c r="DF31" s="695"/>
      <c r="DG31" s="695"/>
      <c r="DH31" s="695"/>
      <c r="DI31" s="695"/>
      <c r="DJ31" s="695"/>
      <c r="DK31" s="696"/>
      <c r="DL31" s="668">
        <v>165244</v>
      </c>
      <c r="DM31" s="695"/>
      <c r="DN31" s="695"/>
      <c r="DO31" s="695"/>
      <c r="DP31" s="695"/>
      <c r="DQ31" s="695"/>
      <c r="DR31" s="695"/>
      <c r="DS31" s="695"/>
      <c r="DT31" s="695"/>
      <c r="DU31" s="695"/>
      <c r="DV31" s="696"/>
      <c r="DW31" s="664">
        <v>1.5</v>
      </c>
      <c r="DX31" s="693"/>
      <c r="DY31" s="693"/>
      <c r="DZ31" s="693"/>
      <c r="EA31" s="693"/>
      <c r="EB31" s="693"/>
      <c r="EC31" s="694"/>
    </row>
    <row r="32" spans="2:133" ht="11.25" customHeight="1">
      <c r="B32" s="656" t="s">
        <v>315</v>
      </c>
      <c r="C32" s="657"/>
      <c r="D32" s="657"/>
      <c r="E32" s="657"/>
      <c r="F32" s="657"/>
      <c r="G32" s="657"/>
      <c r="H32" s="657"/>
      <c r="I32" s="657"/>
      <c r="J32" s="657"/>
      <c r="K32" s="657"/>
      <c r="L32" s="657"/>
      <c r="M32" s="657"/>
      <c r="N32" s="657"/>
      <c r="O32" s="657"/>
      <c r="P32" s="657"/>
      <c r="Q32" s="658"/>
      <c r="R32" s="659">
        <v>1255004</v>
      </c>
      <c r="S32" s="660"/>
      <c r="T32" s="660"/>
      <c r="U32" s="660"/>
      <c r="V32" s="660"/>
      <c r="W32" s="660"/>
      <c r="X32" s="660"/>
      <c r="Y32" s="661"/>
      <c r="Z32" s="662">
        <v>6</v>
      </c>
      <c r="AA32" s="662"/>
      <c r="AB32" s="662"/>
      <c r="AC32" s="662"/>
      <c r="AD32" s="663" t="s">
        <v>169</v>
      </c>
      <c r="AE32" s="663"/>
      <c r="AF32" s="663"/>
      <c r="AG32" s="663"/>
      <c r="AH32" s="663"/>
      <c r="AI32" s="663"/>
      <c r="AJ32" s="663"/>
      <c r="AK32" s="663"/>
      <c r="AL32" s="664" t="s">
        <v>169</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98.4</v>
      </c>
      <c r="BH32" s="729"/>
      <c r="BI32" s="729"/>
      <c r="BJ32" s="729"/>
      <c r="BK32" s="729"/>
      <c r="BL32" s="729"/>
      <c r="BM32" s="730">
        <v>88.9</v>
      </c>
      <c r="BN32" s="729"/>
      <c r="BO32" s="729"/>
      <c r="BP32" s="729"/>
      <c r="BQ32" s="731"/>
      <c r="BR32" s="728">
        <v>98.3</v>
      </c>
      <c r="BS32" s="729"/>
      <c r="BT32" s="729"/>
      <c r="BU32" s="729"/>
      <c r="BV32" s="729"/>
      <c r="BW32" s="729"/>
      <c r="BX32" s="730">
        <v>87.5</v>
      </c>
      <c r="BY32" s="729"/>
      <c r="BZ32" s="729"/>
      <c r="CA32" s="729"/>
      <c r="CB32" s="731"/>
      <c r="CD32" s="726"/>
      <c r="CE32" s="727"/>
      <c r="CF32" s="674" t="s">
        <v>317</v>
      </c>
      <c r="CG32" s="675"/>
      <c r="CH32" s="675"/>
      <c r="CI32" s="675"/>
      <c r="CJ32" s="675"/>
      <c r="CK32" s="675"/>
      <c r="CL32" s="675"/>
      <c r="CM32" s="675"/>
      <c r="CN32" s="675"/>
      <c r="CO32" s="675"/>
      <c r="CP32" s="675"/>
      <c r="CQ32" s="676"/>
      <c r="CR32" s="659" t="s">
        <v>233</v>
      </c>
      <c r="CS32" s="660"/>
      <c r="CT32" s="660"/>
      <c r="CU32" s="660"/>
      <c r="CV32" s="660"/>
      <c r="CW32" s="660"/>
      <c r="CX32" s="660"/>
      <c r="CY32" s="661"/>
      <c r="CZ32" s="664" t="s">
        <v>233</v>
      </c>
      <c r="DA32" s="693"/>
      <c r="DB32" s="693"/>
      <c r="DC32" s="697"/>
      <c r="DD32" s="668" t="s">
        <v>233</v>
      </c>
      <c r="DE32" s="660"/>
      <c r="DF32" s="660"/>
      <c r="DG32" s="660"/>
      <c r="DH32" s="660"/>
      <c r="DI32" s="660"/>
      <c r="DJ32" s="660"/>
      <c r="DK32" s="661"/>
      <c r="DL32" s="668" t="s">
        <v>233</v>
      </c>
      <c r="DM32" s="660"/>
      <c r="DN32" s="660"/>
      <c r="DO32" s="660"/>
      <c r="DP32" s="660"/>
      <c r="DQ32" s="660"/>
      <c r="DR32" s="660"/>
      <c r="DS32" s="660"/>
      <c r="DT32" s="660"/>
      <c r="DU32" s="660"/>
      <c r="DV32" s="661"/>
      <c r="DW32" s="664" t="s">
        <v>233</v>
      </c>
      <c r="DX32" s="693"/>
      <c r="DY32" s="693"/>
      <c r="DZ32" s="693"/>
      <c r="EA32" s="693"/>
      <c r="EB32" s="693"/>
      <c r="EC32" s="694"/>
    </row>
    <row r="33" spans="2:133" ht="11.25" customHeight="1">
      <c r="B33" s="656" t="s">
        <v>318</v>
      </c>
      <c r="C33" s="657"/>
      <c r="D33" s="657"/>
      <c r="E33" s="657"/>
      <c r="F33" s="657"/>
      <c r="G33" s="657"/>
      <c r="H33" s="657"/>
      <c r="I33" s="657"/>
      <c r="J33" s="657"/>
      <c r="K33" s="657"/>
      <c r="L33" s="657"/>
      <c r="M33" s="657"/>
      <c r="N33" s="657"/>
      <c r="O33" s="657"/>
      <c r="P33" s="657"/>
      <c r="Q33" s="658"/>
      <c r="R33" s="659">
        <v>741533</v>
      </c>
      <c r="S33" s="660"/>
      <c r="T33" s="660"/>
      <c r="U33" s="660"/>
      <c r="V33" s="660"/>
      <c r="W33" s="660"/>
      <c r="X33" s="660"/>
      <c r="Y33" s="661"/>
      <c r="Z33" s="662">
        <v>3.5</v>
      </c>
      <c r="AA33" s="662"/>
      <c r="AB33" s="662"/>
      <c r="AC33" s="662"/>
      <c r="AD33" s="663" t="s">
        <v>169</v>
      </c>
      <c r="AE33" s="663"/>
      <c r="AF33" s="663"/>
      <c r="AG33" s="663"/>
      <c r="AH33" s="663"/>
      <c r="AI33" s="663"/>
      <c r="AJ33" s="663"/>
      <c r="AK33" s="663"/>
      <c r="AL33" s="664" t="s">
        <v>175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7731204</v>
      </c>
      <c r="CS33" s="695"/>
      <c r="CT33" s="695"/>
      <c r="CU33" s="695"/>
      <c r="CV33" s="695"/>
      <c r="CW33" s="695"/>
      <c r="CX33" s="695"/>
      <c r="CY33" s="696"/>
      <c r="CZ33" s="664">
        <v>38.1</v>
      </c>
      <c r="DA33" s="693"/>
      <c r="DB33" s="693"/>
      <c r="DC33" s="697"/>
      <c r="DD33" s="668">
        <v>5732990</v>
      </c>
      <c r="DE33" s="695"/>
      <c r="DF33" s="695"/>
      <c r="DG33" s="695"/>
      <c r="DH33" s="695"/>
      <c r="DI33" s="695"/>
      <c r="DJ33" s="695"/>
      <c r="DK33" s="696"/>
      <c r="DL33" s="668">
        <v>4354675</v>
      </c>
      <c r="DM33" s="695"/>
      <c r="DN33" s="695"/>
      <c r="DO33" s="695"/>
      <c r="DP33" s="695"/>
      <c r="DQ33" s="695"/>
      <c r="DR33" s="695"/>
      <c r="DS33" s="695"/>
      <c r="DT33" s="695"/>
      <c r="DU33" s="695"/>
      <c r="DV33" s="696"/>
      <c r="DW33" s="664">
        <v>40.799999999999997</v>
      </c>
      <c r="DX33" s="693"/>
      <c r="DY33" s="693"/>
      <c r="DZ33" s="693"/>
      <c r="EA33" s="693"/>
      <c r="EB33" s="693"/>
      <c r="EC33" s="694"/>
    </row>
    <row r="34" spans="2:133" ht="11.25" customHeight="1">
      <c r="B34" s="656" t="s">
        <v>320</v>
      </c>
      <c r="C34" s="657"/>
      <c r="D34" s="657"/>
      <c r="E34" s="657"/>
      <c r="F34" s="657"/>
      <c r="G34" s="657"/>
      <c r="H34" s="657"/>
      <c r="I34" s="657"/>
      <c r="J34" s="657"/>
      <c r="K34" s="657"/>
      <c r="L34" s="657"/>
      <c r="M34" s="657"/>
      <c r="N34" s="657"/>
      <c r="O34" s="657"/>
      <c r="P34" s="657"/>
      <c r="Q34" s="658"/>
      <c r="R34" s="659">
        <v>142859</v>
      </c>
      <c r="S34" s="660"/>
      <c r="T34" s="660"/>
      <c r="U34" s="660"/>
      <c r="V34" s="660"/>
      <c r="W34" s="660"/>
      <c r="X34" s="660"/>
      <c r="Y34" s="661"/>
      <c r="Z34" s="662">
        <v>0.7</v>
      </c>
      <c r="AA34" s="662"/>
      <c r="AB34" s="662"/>
      <c r="AC34" s="662"/>
      <c r="AD34" s="663">
        <v>659</v>
      </c>
      <c r="AE34" s="663"/>
      <c r="AF34" s="663"/>
      <c r="AG34" s="663"/>
      <c r="AH34" s="663"/>
      <c r="AI34" s="663"/>
      <c r="AJ34" s="663"/>
      <c r="AK34" s="663"/>
      <c r="AL34" s="664">
        <v>0</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2612199</v>
      </c>
      <c r="CS34" s="660"/>
      <c r="CT34" s="660"/>
      <c r="CU34" s="660"/>
      <c r="CV34" s="660"/>
      <c r="CW34" s="660"/>
      <c r="CX34" s="660"/>
      <c r="CY34" s="661"/>
      <c r="CZ34" s="664">
        <v>12.9</v>
      </c>
      <c r="DA34" s="693"/>
      <c r="DB34" s="693"/>
      <c r="DC34" s="697"/>
      <c r="DD34" s="668">
        <v>1631625</v>
      </c>
      <c r="DE34" s="660"/>
      <c r="DF34" s="660"/>
      <c r="DG34" s="660"/>
      <c r="DH34" s="660"/>
      <c r="DI34" s="660"/>
      <c r="DJ34" s="660"/>
      <c r="DK34" s="661"/>
      <c r="DL34" s="668">
        <v>1385868</v>
      </c>
      <c r="DM34" s="660"/>
      <c r="DN34" s="660"/>
      <c r="DO34" s="660"/>
      <c r="DP34" s="660"/>
      <c r="DQ34" s="660"/>
      <c r="DR34" s="660"/>
      <c r="DS34" s="660"/>
      <c r="DT34" s="660"/>
      <c r="DU34" s="660"/>
      <c r="DV34" s="661"/>
      <c r="DW34" s="664">
        <v>13</v>
      </c>
      <c r="DX34" s="693"/>
      <c r="DY34" s="693"/>
      <c r="DZ34" s="693"/>
      <c r="EA34" s="693"/>
      <c r="EB34" s="693"/>
      <c r="EC34" s="694"/>
    </row>
    <row r="35" spans="2:133" ht="11.25" customHeight="1">
      <c r="B35" s="656" t="s">
        <v>324</v>
      </c>
      <c r="C35" s="657"/>
      <c r="D35" s="657"/>
      <c r="E35" s="657"/>
      <c r="F35" s="657"/>
      <c r="G35" s="657"/>
      <c r="H35" s="657"/>
      <c r="I35" s="657"/>
      <c r="J35" s="657"/>
      <c r="K35" s="657"/>
      <c r="L35" s="657"/>
      <c r="M35" s="657"/>
      <c r="N35" s="657"/>
      <c r="O35" s="657"/>
      <c r="P35" s="657"/>
      <c r="Q35" s="658"/>
      <c r="R35" s="659">
        <v>2955694</v>
      </c>
      <c r="S35" s="660"/>
      <c r="T35" s="660"/>
      <c r="U35" s="660"/>
      <c r="V35" s="660"/>
      <c r="W35" s="660"/>
      <c r="X35" s="660"/>
      <c r="Y35" s="661"/>
      <c r="Z35" s="662">
        <v>14.1</v>
      </c>
      <c r="AA35" s="662"/>
      <c r="AB35" s="662"/>
      <c r="AC35" s="662"/>
      <c r="AD35" s="663" t="s">
        <v>175</v>
      </c>
      <c r="AE35" s="663"/>
      <c r="AF35" s="663"/>
      <c r="AG35" s="663"/>
      <c r="AH35" s="663"/>
      <c r="AI35" s="663"/>
      <c r="AJ35" s="663"/>
      <c r="AK35" s="663"/>
      <c r="AL35" s="664" t="s">
        <v>175</v>
      </c>
      <c r="AM35" s="665"/>
      <c r="AN35" s="665"/>
      <c r="AO35" s="666"/>
      <c r="AP35" s="214"/>
      <c r="AQ35" s="732" t="s">
        <v>325</v>
      </c>
      <c r="AR35" s="733"/>
      <c r="AS35" s="733"/>
      <c r="AT35" s="733"/>
      <c r="AU35" s="733"/>
      <c r="AV35" s="733"/>
      <c r="AW35" s="733"/>
      <c r="AX35" s="733"/>
      <c r="AY35" s="734"/>
      <c r="AZ35" s="648">
        <v>2377404</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114199</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83825</v>
      </c>
      <c r="CS35" s="695"/>
      <c r="CT35" s="695"/>
      <c r="CU35" s="695"/>
      <c r="CV35" s="695"/>
      <c r="CW35" s="695"/>
      <c r="CX35" s="695"/>
      <c r="CY35" s="696"/>
      <c r="CZ35" s="664">
        <v>0.4</v>
      </c>
      <c r="DA35" s="693"/>
      <c r="DB35" s="693"/>
      <c r="DC35" s="697"/>
      <c r="DD35" s="668">
        <v>80523</v>
      </c>
      <c r="DE35" s="695"/>
      <c r="DF35" s="695"/>
      <c r="DG35" s="695"/>
      <c r="DH35" s="695"/>
      <c r="DI35" s="695"/>
      <c r="DJ35" s="695"/>
      <c r="DK35" s="696"/>
      <c r="DL35" s="668">
        <v>80523</v>
      </c>
      <c r="DM35" s="695"/>
      <c r="DN35" s="695"/>
      <c r="DO35" s="695"/>
      <c r="DP35" s="695"/>
      <c r="DQ35" s="695"/>
      <c r="DR35" s="695"/>
      <c r="DS35" s="695"/>
      <c r="DT35" s="695"/>
      <c r="DU35" s="695"/>
      <c r="DV35" s="696"/>
      <c r="DW35" s="664">
        <v>0.8</v>
      </c>
      <c r="DX35" s="693"/>
      <c r="DY35" s="693"/>
      <c r="DZ35" s="693"/>
      <c r="EA35" s="693"/>
      <c r="EB35" s="693"/>
      <c r="EC35" s="694"/>
    </row>
    <row r="36" spans="2:133" ht="11.25" customHeight="1">
      <c r="B36" s="656" t="s">
        <v>328</v>
      </c>
      <c r="C36" s="657"/>
      <c r="D36" s="657"/>
      <c r="E36" s="657"/>
      <c r="F36" s="657"/>
      <c r="G36" s="657"/>
      <c r="H36" s="657"/>
      <c r="I36" s="657"/>
      <c r="J36" s="657"/>
      <c r="K36" s="657"/>
      <c r="L36" s="657"/>
      <c r="M36" s="657"/>
      <c r="N36" s="657"/>
      <c r="O36" s="657"/>
      <c r="P36" s="657"/>
      <c r="Q36" s="658"/>
      <c r="R36" s="659" t="s">
        <v>169</v>
      </c>
      <c r="S36" s="660"/>
      <c r="T36" s="660"/>
      <c r="U36" s="660"/>
      <c r="V36" s="660"/>
      <c r="W36" s="660"/>
      <c r="X36" s="660"/>
      <c r="Y36" s="661"/>
      <c r="Z36" s="662" t="s">
        <v>233</v>
      </c>
      <c r="AA36" s="662"/>
      <c r="AB36" s="662"/>
      <c r="AC36" s="662"/>
      <c r="AD36" s="663" t="s">
        <v>169</v>
      </c>
      <c r="AE36" s="663"/>
      <c r="AF36" s="663"/>
      <c r="AG36" s="663"/>
      <c r="AH36" s="663"/>
      <c r="AI36" s="663"/>
      <c r="AJ36" s="663"/>
      <c r="AK36" s="663"/>
      <c r="AL36" s="664" t="s">
        <v>175</v>
      </c>
      <c r="AM36" s="665"/>
      <c r="AN36" s="665"/>
      <c r="AO36" s="666"/>
      <c r="AQ36" s="736" t="s">
        <v>329</v>
      </c>
      <c r="AR36" s="737"/>
      <c r="AS36" s="737"/>
      <c r="AT36" s="737"/>
      <c r="AU36" s="737"/>
      <c r="AV36" s="737"/>
      <c r="AW36" s="737"/>
      <c r="AX36" s="737"/>
      <c r="AY36" s="738"/>
      <c r="AZ36" s="659">
        <v>517177</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26595</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1834642</v>
      </c>
      <c r="CS36" s="660"/>
      <c r="CT36" s="660"/>
      <c r="CU36" s="660"/>
      <c r="CV36" s="660"/>
      <c r="CW36" s="660"/>
      <c r="CX36" s="660"/>
      <c r="CY36" s="661"/>
      <c r="CZ36" s="664">
        <v>9</v>
      </c>
      <c r="DA36" s="693"/>
      <c r="DB36" s="693"/>
      <c r="DC36" s="697"/>
      <c r="DD36" s="668">
        <v>1406767</v>
      </c>
      <c r="DE36" s="660"/>
      <c r="DF36" s="660"/>
      <c r="DG36" s="660"/>
      <c r="DH36" s="660"/>
      <c r="DI36" s="660"/>
      <c r="DJ36" s="660"/>
      <c r="DK36" s="661"/>
      <c r="DL36" s="668">
        <v>1210587</v>
      </c>
      <c r="DM36" s="660"/>
      <c r="DN36" s="660"/>
      <c r="DO36" s="660"/>
      <c r="DP36" s="660"/>
      <c r="DQ36" s="660"/>
      <c r="DR36" s="660"/>
      <c r="DS36" s="660"/>
      <c r="DT36" s="660"/>
      <c r="DU36" s="660"/>
      <c r="DV36" s="661"/>
      <c r="DW36" s="664">
        <v>11.3</v>
      </c>
      <c r="DX36" s="693"/>
      <c r="DY36" s="693"/>
      <c r="DZ36" s="693"/>
      <c r="EA36" s="693"/>
      <c r="EB36" s="693"/>
      <c r="EC36" s="694"/>
    </row>
    <row r="37" spans="2:133" ht="11.25" customHeight="1">
      <c r="B37" s="656" t="s">
        <v>332</v>
      </c>
      <c r="C37" s="657"/>
      <c r="D37" s="657"/>
      <c r="E37" s="657"/>
      <c r="F37" s="657"/>
      <c r="G37" s="657"/>
      <c r="H37" s="657"/>
      <c r="I37" s="657"/>
      <c r="J37" s="657"/>
      <c r="K37" s="657"/>
      <c r="L37" s="657"/>
      <c r="M37" s="657"/>
      <c r="N37" s="657"/>
      <c r="O37" s="657"/>
      <c r="P37" s="657"/>
      <c r="Q37" s="658"/>
      <c r="R37" s="659">
        <v>483094</v>
      </c>
      <c r="S37" s="660"/>
      <c r="T37" s="660"/>
      <c r="U37" s="660"/>
      <c r="V37" s="660"/>
      <c r="W37" s="660"/>
      <c r="X37" s="660"/>
      <c r="Y37" s="661"/>
      <c r="Z37" s="662">
        <v>2.2999999999999998</v>
      </c>
      <c r="AA37" s="662"/>
      <c r="AB37" s="662"/>
      <c r="AC37" s="662"/>
      <c r="AD37" s="663" t="s">
        <v>233</v>
      </c>
      <c r="AE37" s="663"/>
      <c r="AF37" s="663"/>
      <c r="AG37" s="663"/>
      <c r="AH37" s="663"/>
      <c r="AI37" s="663"/>
      <c r="AJ37" s="663"/>
      <c r="AK37" s="663"/>
      <c r="AL37" s="664" t="s">
        <v>175</v>
      </c>
      <c r="AM37" s="665"/>
      <c r="AN37" s="665"/>
      <c r="AO37" s="666"/>
      <c r="AQ37" s="736" t="s">
        <v>333</v>
      </c>
      <c r="AR37" s="737"/>
      <c r="AS37" s="737"/>
      <c r="AT37" s="737"/>
      <c r="AU37" s="737"/>
      <c r="AV37" s="737"/>
      <c r="AW37" s="737"/>
      <c r="AX37" s="737"/>
      <c r="AY37" s="738"/>
      <c r="AZ37" s="659">
        <v>229389</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4482</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793600</v>
      </c>
      <c r="CS37" s="695"/>
      <c r="CT37" s="695"/>
      <c r="CU37" s="695"/>
      <c r="CV37" s="695"/>
      <c r="CW37" s="695"/>
      <c r="CX37" s="695"/>
      <c r="CY37" s="696"/>
      <c r="CZ37" s="664">
        <v>3.9</v>
      </c>
      <c r="DA37" s="693"/>
      <c r="DB37" s="693"/>
      <c r="DC37" s="697"/>
      <c r="DD37" s="668">
        <v>793600</v>
      </c>
      <c r="DE37" s="695"/>
      <c r="DF37" s="695"/>
      <c r="DG37" s="695"/>
      <c r="DH37" s="695"/>
      <c r="DI37" s="695"/>
      <c r="DJ37" s="695"/>
      <c r="DK37" s="696"/>
      <c r="DL37" s="668">
        <v>750899</v>
      </c>
      <c r="DM37" s="695"/>
      <c r="DN37" s="695"/>
      <c r="DO37" s="695"/>
      <c r="DP37" s="695"/>
      <c r="DQ37" s="695"/>
      <c r="DR37" s="695"/>
      <c r="DS37" s="695"/>
      <c r="DT37" s="695"/>
      <c r="DU37" s="695"/>
      <c r="DV37" s="696"/>
      <c r="DW37" s="664">
        <v>7</v>
      </c>
      <c r="DX37" s="693"/>
      <c r="DY37" s="693"/>
      <c r="DZ37" s="693"/>
      <c r="EA37" s="693"/>
      <c r="EB37" s="693"/>
      <c r="EC37" s="694"/>
    </row>
    <row r="38" spans="2:133" ht="11.25" customHeight="1">
      <c r="B38" s="704" t="s">
        <v>336</v>
      </c>
      <c r="C38" s="705"/>
      <c r="D38" s="705"/>
      <c r="E38" s="705"/>
      <c r="F38" s="705"/>
      <c r="G38" s="705"/>
      <c r="H38" s="705"/>
      <c r="I38" s="705"/>
      <c r="J38" s="705"/>
      <c r="K38" s="705"/>
      <c r="L38" s="705"/>
      <c r="M38" s="705"/>
      <c r="N38" s="705"/>
      <c r="O38" s="705"/>
      <c r="P38" s="705"/>
      <c r="Q38" s="706"/>
      <c r="R38" s="739">
        <v>20913792</v>
      </c>
      <c r="S38" s="740"/>
      <c r="T38" s="740"/>
      <c r="U38" s="740"/>
      <c r="V38" s="740"/>
      <c r="W38" s="740"/>
      <c r="X38" s="740"/>
      <c r="Y38" s="741"/>
      <c r="Z38" s="742">
        <v>100</v>
      </c>
      <c r="AA38" s="742"/>
      <c r="AB38" s="742"/>
      <c r="AC38" s="742"/>
      <c r="AD38" s="743">
        <v>10194788</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v>84290</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7320</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2143024</v>
      </c>
      <c r="CS38" s="660"/>
      <c r="CT38" s="660"/>
      <c r="CU38" s="660"/>
      <c r="CV38" s="660"/>
      <c r="CW38" s="660"/>
      <c r="CX38" s="660"/>
      <c r="CY38" s="661"/>
      <c r="CZ38" s="664">
        <v>10.6</v>
      </c>
      <c r="DA38" s="693"/>
      <c r="DB38" s="693"/>
      <c r="DC38" s="697"/>
      <c r="DD38" s="668">
        <v>1872570</v>
      </c>
      <c r="DE38" s="660"/>
      <c r="DF38" s="660"/>
      <c r="DG38" s="660"/>
      <c r="DH38" s="660"/>
      <c r="DI38" s="660"/>
      <c r="DJ38" s="660"/>
      <c r="DK38" s="661"/>
      <c r="DL38" s="668">
        <v>1647431</v>
      </c>
      <c r="DM38" s="660"/>
      <c r="DN38" s="660"/>
      <c r="DO38" s="660"/>
      <c r="DP38" s="660"/>
      <c r="DQ38" s="660"/>
      <c r="DR38" s="660"/>
      <c r="DS38" s="660"/>
      <c r="DT38" s="660"/>
      <c r="DU38" s="660"/>
      <c r="DV38" s="661"/>
      <c r="DW38" s="664">
        <v>15.4</v>
      </c>
      <c r="DX38" s="693"/>
      <c r="DY38" s="693"/>
      <c r="DZ38" s="693"/>
      <c r="EA38" s="693"/>
      <c r="EB38" s="693"/>
      <c r="EC38" s="694"/>
    </row>
    <row r="39" spans="2:133" ht="11.25" customHeight="1">
      <c r="AQ39" s="736" t="s">
        <v>340</v>
      </c>
      <c r="AR39" s="737"/>
      <c r="AS39" s="737"/>
      <c r="AT39" s="737"/>
      <c r="AU39" s="737"/>
      <c r="AV39" s="737"/>
      <c r="AW39" s="737"/>
      <c r="AX39" s="737"/>
      <c r="AY39" s="738"/>
      <c r="AZ39" s="659">
        <v>4991</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92</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978499</v>
      </c>
      <c r="CS39" s="695"/>
      <c r="CT39" s="695"/>
      <c r="CU39" s="695"/>
      <c r="CV39" s="695"/>
      <c r="CW39" s="695"/>
      <c r="CX39" s="695"/>
      <c r="CY39" s="696"/>
      <c r="CZ39" s="664">
        <v>4.8</v>
      </c>
      <c r="DA39" s="693"/>
      <c r="DB39" s="693"/>
      <c r="DC39" s="697"/>
      <c r="DD39" s="668">
        <v>692790</v>
      </c>
      <c r="DE39" s="695"/>
      <c r="DF39" s="695"/>
      <c r="DG39" s="695"/>
      <c r="DH39" s="695"/>
      <c r="DI39" s="695"/>
      <c r="DJ39" s="695"/>
      <c r="DK39" s="696"/>
      <c r="DL39" s="668" t="s">
        <v>169</v>
      </c>
      <c r="DM39" s="695"/>
      <c r="DN39" s="695"/>
      <c r="DO39" s="695"/>
      <c r="DP39" s="695"/>
      <c r="DQ39" s="695"/>
      <c r="DR39" s="695"/>
      <c r="DS39" s="695"/>
      <c r="DT39" s="695"/>
      <c r="DU39" s="695"/>
      <c r="DV39" s="696"/>
      <c r="DW39" s="664" t="s">
        <v>233</v>
      </c>
      <c r="DX39" s="693"/>
      <c r="DY39" s="693"/>
      <c r="DZ39" s="693"/>
      <c r="EA39" s="693"/>
      <c r="EB39" s="693"/>
      <c r="EC39" s="694"/>
    </row>
    <row r="40" spans="2:133" ht="11.25" customHeight="1">
      <c r="AQ40" s="736" t="s">
        <v>344</v>
      </c>
      <c r="AR40" s="737"/>
      <c r="AS40" s="737"/>
      <c r="AT40" s="737"/>
      <c r="AU40" s="737"/>
      <c r="AV40" s="737"/>
      <c r="AW40" s="737"/>
      <c r="AX40" s="737"/>
      <c r="AY40" s="738"/>
      <c r="AZ40" s="659">
        <v>349410</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v>144</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79015</v>
      </c>
      <c r="CS40" s="660"/>
      <c r="CT40" s="660"/>
      <c r="CU40" s="660"/>
      <c r="CV40" s="660"/>
      <c r="CW40" s="660"/>
      <c r="CX40" s="660"/>
      <c r="CY40" s="661"/>
      <c r="CZ40" s="664">
        <v>0.4</v>
      </c>
      <c r="DA40" s="693"/>
      <c r="DB40" s="693"/>
      <c r="DC40" s="697"/>
      <c r="DD40" s="668">
        <v>48715</v>
      </c>
      <c r="DE40" s="660"/>
      <c r="DF40" s="660"/>
      <c r="DG40" s="660"/>
      <c r="DH40" s="660"/>
      <c r="DI40" s="660"/>
      <c r="DJ40" s="660"/>
      <c r="DK40" s="661"/>
      <c r="DL40" s="668">
        <v>30266</v>
      </c>
      <c r="DM40" s="660"/>
      <c r="DN40" s="660"/>
      <c r="DO40" s="660"/>
      <c r="DP40" s="660"/>
      <c r="DQ40" s="660"/>
      <c r="DR40" s="660"/>
      <c r="DS40" s="660"/>
      <c r="DT40" s="660"/>
      <c r="DU40" s="660"/>
      <c r="DV40" s="661"/>
      <c r="DW40" s="664">
        <v>0.3</v>
      </c>
      <c r="DX40" s="693"/>
      <c r="DY40" s="693"/>
      <c r="DZ40" s="693"/>
      <c r="EA40" s="693"/>
      <c r="EB40" s="693"/>
      <c r="EC40" s="694"/>
    </row>
    <row r="41" spans="2:133" ht="11.25" customHeight="1">
      <c r="AQ41" s="746" t="s">
        <v>347</v>
      </c>
      <c r="AR41" s="747"/>
      <c r="AS41" s="747"/>
      <c r="AT41" s="747"/>
      <c r="AU41" s="747"/>
      <c r="AV41" s="747"/>
      <c r="AW41" s="747"/>
      <c r="AX41" s="747"/>
      <c r="AY41" s="748"/>
      <c r="AZ41" s="739">
        <v>1192147</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v>395</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175</v>
      </c>
      <c r="CS41" s="695"/>
      <c r="CT41" s="695"/>
      <c r="CU41" s="695"/>
      <c r="CV41" s="695"/>
      <c r="CW41" s="695"/>
      <c r="CX41" s="695"/>
      <c r="CY41" s="696"/>
      <c r="CZ41" s="664" t="s">
        <v>175</v>
      </c>
      <c r="DA41" s="693"/>
      <c r="DB41" s="693"/>
      <c r="DC41" s="697"/>
      <c r="DD41" s="668" t="s">
        <v>175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3776815</v>
      </c>
      <c r="CS42" s="660"/>
      <c r="CT42" s="660"/>
      <c r="CU42" s="660"/>
      <c r="CV42" s="660"/>
      <c r="CW42" s="660"/>
      <c r="CX42" s="660"/>
      <c r="CY42" s="661"/>
      <c r="CZ42" s="664">
        <v>18.600000000000001</v>
      </c>
      <c r="DA42" s="665"/>
      <c r="DB42" s="665"/>
      <c r="DC42" s="760"/>
      <c r="DD42" s="668">
        <v>396597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50366</v>
      </c>
      <c r="CS43" s="695"/>
      <c r="CT43" s="695"/>
      <c r="CU43" s="695"/>
      <c r="CV43" s="695"/>
      <c r="CW43" s="695"/>
      <c r="CX43" s="695"/>
      <c r="CY43" s="696"/>
      <c r="CZ43" s="664">
        <v>0.2</v>
      </c>
      <c r="DA43" s="693"/>
      <c r="DB43" s="693"/>
      <c r="DC43" s="697"/>
      <c r="DD43" s="668">
        <v>39095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354</v>
      </c>
      <c r="CD44" s="771" t="s">
        <v>305</v>
      </c>
      <c r="CE44" s="772"/>
      <c r="CF44" s="656" t="s">
        <v>355</v>
      </c>
      <c r="CG44" s="657"/>
      <c r="CH44" s="657"/>
      <c r="CI44" s="657"/>
      <c r="CJ44" s="657"/>
      <c r="CK44" s="657"/>
      <c r="CL44" s="657"/>
      <c r="CM44" s="657"/>
      <c r="CN44" s="657"/>
      <c r="CO44" s="657"/>
      <c r="CP44" s="657"/>
      <c r="CQ44" s="658"/>
      <c r="CR44" s="659">
        <v>3502196</v>
      </c>
      <c r="CS44" s="660"/>
      <c r="CT44" s="660"/>
      <c r="CU44" s="660"/>
      <c r="CV44" s="660"/>
      <c r="CW44" s="660"/>
      <c r="CX44" s="660"/>
      <c r="CY44" s="661"/>
      <c r="CZ44" s="664">
        <v>17.2</v>
      </c>
      <c r="DA44" s="665"/>
      <c r="DB44" s="665"/>
      <c r="DC44" s="760"/>
      <c r="DD44" s="668">
        <v>358554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356</v>
      </c>
      <c r="CG45" s="657"/>
      <c r="CH45" s="657"/>
      <c r="CI45" s="657"/>
      <c r="CJ45" s="657"/>
      <c r="CK45" s="657"/>
      <c r="CL45" s="657"/>
      <c r="CM45" s="657"/>
      <c r="CN45" s="657"/>
      <c r="CO45" s="657"/>
      <c r="CP45" s="657"/>
      <c r="CQ45" s="658"/>
      <c r="CR45" s="659">
        <v>920994</v>
      </c>
      <c r="CS45" s="695"/>
      <c r="CT45" s="695"/>
      <c r="CU45" s="695"/>
      <c r="CV45" s="695"/>
      <c r="CW45" s="695"/>
      <c r="CX45" s="695"/>
      <c r="CY45" s="696"/>
      <c r="CZ45" s="664">
        <v>4.5</v>
      </c>
      <c r="DA45" s="693"/>
      <c r="DB45" s="693"/>
      <c r="DC45" s="697"/>
      <c r="DD45" s="668">
        <v>43984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357</v>
      </c>
      <c r="CG46" s="657"/>
      <c r="CH46" s="657"/>
      <c r="CI46" s="657"/>
      <c r="CJ46" s="657"/>
      <c r="CK46" s="657"/>
      <c r="CL46" s="657"/>
      <c r="CM46" s="657"/>
      <c r="CN46" s="657"/>
      <c r="CO46" s="657"/>
      <c r="CP46" s="657"/>
      <c r="CQ46" s="658"/>
      <c r="CR46" s="659">
        <v>2413890</v>
      </c>
      <c r="CS46" s="660"/>
      <c r="CT46" s="660"/>
      <c r="CU46" s="660"/>
      <c r="CV46" s="660"/>
      <c r="CW46" s="660"/>
      <c r="CX46" s="660"/>
      <c r="CY46" s="661"/>
      <c r="CZ46" s="664">
        <v>11.9</v>
      </c>
      <c r="DA46" s="665"/>
      <c r="DB46" s="665"/>
      <c r="DC46" s="760"/>
      <c r="DD46" s="668">
        <v>252825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358</v>
      </c>
      <c r="CG47" s="657"/>
      <c r="CH47" s="657"/>
      <c r="CI47" s="657"/>
      <c r="CJ47" s="657"/>
      <c r="CK47" s="657"/>
      <c r="CL47" s="657"/>
      <c r="CM47" s="657"/>
      <c r="CN47" s="657"/>
      <c r="CO47" s="657"/>
      <c r="CP47" s="657"/>
      <c r="CQ47" s="658"/>
      <c r="CR47" s="659">
        <v>274619</v>
      </c>
      <c r="CS47" s="695"/>
      <c r="CT47" s="695"/>
      <c r="CU47" s="695"/>
      <c r="CV47" s="695"/>
      <c r="CW47" s="695"/>
      <c r="CX47" s="695"/>
      <c r="CY47" s="696"/>
      <c r="CZ47" s="664">
        <v>1.4</v>
      </c>
      <c r="DA47" s="693"/>
      <c r="DB47" s="693"/>
      <c r="DC47" s="697"/>
      <c r="DD47" s="668">
        <v>38043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359</v>
      </c>
      <c r="CG48" s="657"/>
      <c r="CH48" s="657"/>
      <c r="CI48" s="657"/>
      <c r="CJ48" s="657"/>
      <c r="CK48" s="657"/>
      <c r="CL48" s="657"/>
      <c r="CM48" s="657"/>
      <c r="CN48" s="657"/>
      <c r="CO48" s="657"/>
      <c r="CP48" s="657"/>
      <c r="CQ48" s="658"/>
      <c r="CR48" s="659" t="s">
        <v>169</v>
      </c>
      <c r="CS48" s="660"/>
      <c r="CT48" s="660"/>
      <c r="CU48" s="660"/>
      <c r="CV48" s="660"/>
      <c r="CW48" s="660"/>
      <c r="CX48" s="660"/>
      <c r="CY48" s="661"/>
      <c r="CZ48" s="664" t="s">
        <v>233</v>
      </c>
      <c r="DA48" s="665"/>
      <c r="DB48" s="665"/>
      <c r="DC48" s="760"/>
      <c r="DD48" s="668" t="s">
        <v>175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360</v>
      </c>
      <c r="CE49" s="705"/>
      <c r="CF49" s="705"/>
      <c r="CG49" s="705"/>
      <c r="CH49" s="705"/>
      <c r="CI49" s="705"/>
      <c r="CJ49" s="705"/>
      <c r="CK49" s="705"/>
      <c r="CL49" s="705"/>
      <c r="CM49" s="705"/>
      <c r="CN49" s="705"/>
      <c r="CO49" s="705"/>
      <c r="CP49" s="705"/>
      <c r="CQ49" s="706"/>
      <c r="CR49" s="739">
        <v>20308460</v>
      </c>
      <c r="CS49" s="729"/>
      <c r="CT49" s="729"/>
      <c r="CU49" s="729"/>
      <c r="CV49" s="729"/>
      <c r="CW49" s="729"/>
      <c r="CX49" s="729"/>
      <c r="CY49" s="761"/>
      <c r="CZ49" s="744">
        <v>100</v>
      </c>
      <c r="DA49" s="762"/>
      <c r="DB49" s="762"/>
      <c r="DC49" s="763"/>
      <c r="DD49" s="764">
        <v>12394802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8Jrn1nJ4WF5/trWF/E7zhDj2tPODbShQghybXNLmnRA/QUBySyn/PkcNsHDZlnnzECEDIhx/ox6T1ObTu+4tQ==" saltValue="VvP0L6tiI5prZb0VMyVF/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383</v>
      </c>
      <c r="C7" s="792"/>
      <c r="D7" s="792"/>
      <c r="E7" s="792"/>
      <c r="F7" s="792"/>
      <c r="G7" s="792"/>
      <c r="H7" s="792"/>
      <c r="I7" s="792"/>
      <c r="J7" s="792"/>
      <c r="K7" s="792"/>
      <c r="L7" s="792"/>
      <c r="M7" s="792"/>
      <c r="N7" s="792"/>
      <c r="O7" s="792"/>
      <c r="P7" s="793"/>
      <c r="Q7" s="794">
        <v>20914</v>
      </c>
      <c r="R7" s="795"/>
      <c r="S7" s="795"/>
      <c r="T7" s="795"/>
      <c r="U7" s="795"/>
      <c r="V7" s="795">
        <v>20308</v>
      </c>
      <c r="W7" s="795"/>
      <c r="X7" s="795"/>
      <c r="Y7" s="795"/>
      <c r="Z7" s="795"/>
      <c r="AA7" s="795">
        <v>605</v>
      </c>
      <c r="AB7" s="795"/>
      <c r="AC7" s="795"/>
      <c r="AD7" s="795"/>
      <c r="AE7" s="796"/>
      <c r="AF7" s="797">
        <v>498</v>
      </c>
      <c r="AG7" s="798"/>
      <c r="AH7" s="798"/>
      <c r="AI7" s="798"/>
      <c r="AJ7" s="799"/>
      <c r="AK7" s="834">
        <v>1255</v>
      </c>
      <c r="AL7" s="835"/>
      <c r="AM7" s="835"/>
      <c r="AN7" s="835"/>
      <c r="AO7" s="835"/>
      <c r="AP7" s="835">
        <v>23900</v>
      </c>
      <c r="AQ7" s="835"/>
      <c r="AR7" s="835"/>
      <c r="AS7" s="835"/>
      <c r="AT7" s="835"/>
      <c r="AU7" s="836" t="s">
        <v>611</v>
      </c>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606</v>
      </c>
      <c r="BT7" s="839"/>
      <c r="BU7" s="839"/>
      <c r="BV7" s="839"/>
      <c r="BW7" s="839"/>
      <c r="BX7" s="839"/>
      <c r="BY7" s="839"/>
      <c r="BZ7" s="839"/>
      <c r="CA7" s="839"/>
      <c r="CB7" s="839"/>
      <c r="CC7" s="839"/>
      <c r="CD7" s="839"/>
      <c r="CE7" s="839"/>
      <c r="CF7" s="839"/>
      <c r="CG7" s="840"/>
      <c r="CH7" s="831">
        <v>7</v>
      </c>
      <c r="CI7" s="832"/>
      <c r="CJ7" s="832"/>
      <c r="CK7" s="832"/>
      <c r="CL7" s="833"/>
      <c r="CM7" s="831">
        <v>18</v>
      </c>
      <c r="CN7" s="832"/>
      <c r="CO7" s="832"/>
      <c r="CP7" s="832"/>
      <c r="CQ7" s="833"/>
      <c r="CR7" s="831">
        <v>3</v>
      </c>
      <c r="CS7" s="832"/>
      <c r="CT7" s="832"/>
      <c r="CU7" s="832"/>
      <c r="CV7" s="833"/>
      <c r="CW7" s="831" t="s">
        <v>601</v>
      </c>
      <c r="CX7" s="832"/>
      <c r="CY7" s="832"/>
      <c r="CZ7" s="832"/>
      <c r="DA7" s="833"/>
      <c r="DB7" s="831" t="s">
        <v>610</v>
      </c>
      <c r="DC7" s="832"/>
      <c r="DD7" s="832"/>
      <c r="DE7" s="832"/>
      <c r="DF7" s="833"/>
      <c r="DG7" s="831" t="s">
        <v>601</v>
      </c>
      <c r="DH7" s="832"/>
      <c r="DI7" s="832"/>
      <c r="DJ7" s="832"/>
      <c r="DK7" s="833"/>
      <c r="DL7" s="831" t="s">
        <v>601</v>
      </c>
      <c r="DM7" s="832"/>
      <c r="DN7" s="832"/>
      <c r="DO7" s="832"/>
      <c r="DP7" s="833"/>
      <c r="DQ7" s="831" t="s">
        <v>601</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607</v>
      </c>
      <c r="BT8" s="829"/>
      <c r="BU8" s="829"/>
      <c r="BV8" s="829"/>
      <c r="BW8" s="829"/>
      <c r="BX8" s="829"/>
      <c r="BY8" s="829"/>
      <c r="BZ8" s="829"/>
      <c r="CA8" s="829"/>
      <c r="CB8" s="829"/>
      <c r="CC8" s="829"/>
      <c r="CD8" s="829"/>
      <c r="CE8" s="829"/>
      <c r="CF8" s="829"/>
      <c r="CG8" s="830"/>
      <c r="CH8" s="841">
        <v>7</v>
      </c>
      <c r="CI8" s="842"/>
      <c r="CJ8" s="842"/>
      <c r="CK8" s="842"/>
      <c r="CL8" s="843"/>
      <c r="CM8" s="841">
        <v>189</v>
      </c>
      <c r="CN8" s="842"/>
      <c r="CO8" s="842"/>
      <c r="CP8" s="842"/>
      <c r="CQ8" s="843"/>
      <c r="CR8" s="841">
        <v>18</v>
      </c>
      <c r="CS8" s="842"/>
      <c r="CT8" s="842"/>
      <c r="CU8" s="842"/>
      <c r="CV8" s="843"/>
      <c r="CW8" s="841">
        <v>19</v>
      </c>
      <c r="CX8" s="842"/>
      <c r="CY8" s="842"/>
      <c r="CZ8" s="842"/>
      <c r="DA8" s="843"/>
      <c r="DB8" s="841" t="s">
        <v>601</v>
      </c>
      <c r="DC8" s="842"/>
      <c r="DD8" s="842"/>
      <c r="DE8" s="842"/>
      <c r="DF8" s="843"/>
      <c r="DG8" s="841" t="s">
        <v>601</v>
      </c>
      <c r="DH8" s="842"/>
      <c r="DI8" s="842"/>
      <c r="DJ8" s="842"/>
      <c r="DK8" s="843"/>
      <c r="DL8" s="841" t="s">
        <v>601</v>
      </c>
      <c r="DM8" s="842"/>
      <c r="DN8" s="842"/>
      <c r="DO8" s="842"/>
      <c r="DP8" s="843"/>
      <c r="DQ8" s="841" t="s">
        <v>601</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608</v>
      </c>
      <c r="BT9" s="829"/>
      <c r="BU9" s="829"/>
      <c r="BV9" s="829"/>
      <c r="BW9" s="829"/>
      <c r="BX9" s="829"/>
      <c r="BY9" s="829"/>
      <c r="BZ9" s="829"/>
      <c r="CA9" s="829"/>
      <c r="CB9" s="829"/>
      <c r="CC9" s="829"/>
      <c r="CD9" s="829"/>
      <c r="CE9" s="829"/>
      <c r="CF9" s="829"/>
      <c r="CG9" s="830"/>
      <c r="CH9" s="841">
        <v>-113</v>
      </c>
      <c r="CI9" s="842"/>
      <c r="CJ9" s="842"/>
      <c r="CK9" s="842"/>
      <c r="CL9" s="843"/>
      <c r="CM9" s="841">
        <v>2724</v>
      </c>
      <c r="CN9" s="842"/>
      <c r="CO9" s="842"/>
      <c r="CP9" s="842"/>
      <c r="CQ9" s="843"/>
      <c r="CR9" s="841">
        <v>15</v>
      </c>
      <c r="CS9" s="842"/>
      <c r="CT9" s="842"/>
      <c r="CU9" s="842"/>
      <c r="CV9" s="843"/>
      <c r="CW9" s="841">
        <v>0</v>
      </c>
      <c r="CX9" s="842"/>
      <c r="CY9" s="842"/>
      <c r="CZ9" s="842"/>
      <c r="DA9" s="843"/>
      <c r="DB9" s="841" t="s">
        <v>601</v>
      </c>
      <c r="DC9" s="842"/>
      <c r="DD9" s="842"/>
      <c r="DE9" s="842"/>
      <c r="DF9" s="843"/>
      <c r="DG9" s="841" t="s">
        <v>601</v>
      </c>
      <c r="DH9" s="842"/>
      <c r="DI9" s="842"/>
      <c r="DJ9" s="842"/>
      <c r="DK9" s="843"/>
      <c r="DL9" s="841" t="s">
        <v>601</v>
      </c>
      <c r="DM9" s="842"/>
      <c r="DN9" s="842"/>
      <c r="DO9" s="842"/>
      <c r="DP9" s="843"/>
      <c r="DQ9" s="841" t="s">
        <v>601</v>
      </c>
      <c r="DR9" s="842"/>
      <c r="DS9" s="842"/>
      <c r="DT9" s="842"/>
      <c r="DU9" s="843"/>
      <c r="DV9" s="844" t="s">
        <v>609</v>
      </c>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385</v>
      </c>
      <c r="B23" s="850" t="s">
        <v>386</v>
      </c>
      <c r="C23" s="851"/>
      <c r="D23" s="851"/>
      <c r="E23" s="851"/>
      <c r="F23" s="851"/>
      <c r="G23" s="851"/>
      <c r="H23" s="851"/>
      <c r="I23" s="851"/>
      <c r="J23" s="851"/>
      <c r="K23" s="851"/>
      <c r="L23" s="851"/>
      <c r="M23" s="851"/>
      <c r="N23" s="851"/>
      <c r="O23" s="851"/>
      <c r="P23" s="852"/>
      <c r="Q23" s="853">
        <v>20914</v>
      </c>
      <c r="R23" s="854"/>
      <c r="S23" s="854"/>
      <c r="T23" s="854"/>
      <c r="U23" s="854"/>
      <c r="V23" s="854">
        <v>20308</v>
      </c>
      <c r="W23" s="854"/>
      <c r="X23" s="854"/>
      <c r="Y23" s="854"/>
      <c r="Z23" s="854"/>
      <c r="AA23" s="854">
        <v>605</v>
      </c>
      <c r="AB23" s="854"/>
      <c r="AC23" s="854"/>
      <c r="AD23" s="854"/>
      <c r="AE23" s="855"/>
      <c r="AF23" s="856">
        <v>498</v>
      </c>
      <c r="AG23" s="854"/>
      <c r="AH23" s="854"/>
      <c r="AI23" s="854"/>
      <c r="AJ23" s="857"/>
      <c r="AK23" s="858"/>
      <c r="AL23" s="859"/>
      <c r="AM23" s="859"/>
      <c r="AN23" s="859"/>
      <c r="AO23" s="859"/>
      <c r="AP23" s="854">
        <v>23900</v>
      </c>
      <c r="AQ23" s="854"/>
      <c r="AR23" s="854"/>
      <c r="AS23" s="854"/>
      <c r="AT23" s="854"/>
      <c r="AU23" s="860"/>
      <c r="AV23" s="860"/>
      <c r="AW23" s="860"/>
      <c r="AX23" s="860"/>
      <c r="AY23" s="861"/>
      <c r="AZ23" s="869" t="s">
        <v>387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366</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398</v>
      </c>
      <c r="C28" s="792"/>
      <c r="D28" s="792"/>
      <c r="E28" s="792"/>
      <c r="F28" s="792"/>
      <c r="G28" s="792"/>
      <c r="H28" s="792"/>
      <c r="I28" s="792"/>
      <c r="J28" s="792"/>
      <c r="K28" s="792"/>
      <c r="L28" s="792"/>
      <c r="M28" s="792"/>
      <c r="N28" s="792"/>
      <c r="O28" s="792"/>
      <c r="P28" s="793"/>
      <c r="Q28" s="882">
        <v>4681</v>
      </c>
      <c r="R28" s="883"/>
      <c r="S28" s="883"/>
      <c r="T28" s="883"/>
      <c r="U28" s="883"/>
      <c r="V28" s="883">
        <v>4566</v>
      </c>
      <c r="W28" s="883"/>
      <c r="X28" s="883"/>
      <c r="Y28" s="883"/>
      <c r="Z28" s="883"/>
      <c r="AA28" s="883">
        <v>114</v>
      </c>
      <c r="AB28" s="883"/>
      <c r="AC28" s="883"/>
      <c r="AD28" s="883"/>
      <c r="AE28" s="884"/>
      <c r="AF28" s="885">
        <v>114</v>
      </c>
      <c r="AG28" s="883"/>
      <c r="AH28" s="883"/>
      <c r="AI28" s="883"/>
      <c r="AJ28" s="886"/>
      <c r="AK28" s="887">
        <v>349</v>
      </c>
      <c r="AL28" s="878"/>
      <c r="AM28" s="878"/>
      <c r="AN28" s="878"/>
      <c r="AO28" s="878"/>
      <c r="AP28" s="878" t="s">
        <v>587</v>
      </c>
      <c r="AQ28" s="878"/>
      <c r="AR28" s="878"/>
      <c r="AS28" s="878"/>
      <c r="AT28" s="878"/>
      <c r="AU28" s="878" t="s">
        <v>587</v>
      </c>
      <c r="AV28" s="878"/>
      <c r="AW28" s="878"/>
      <c r="AX28" s="878"/>
      <c r="AY28" s="878"/>
      <c r="AZ28" s="879" t="s">
        <v>587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399</v>
      </c>
      <c r="C29" s="816"/>
      <c r="D29" s="816"/>
      <c r="E29" s="816"/>
      <c r="F29" s="816"/>
      <c r="G29" s="816"/>
      <c r="H29" s="816"/>
      <c r="I29" s="816"/>
      <c r="J29" s="816"/>
      <c r="K29" s="816"/>
      <c r="L29" s="816"/>
      <c r="M29" s="816"/>
      <c r="N29" s="816"/>
      <c r="O29" s="816"/>
      <c r="P29" s="817"/>
      <c r="Q29" s="818">
        <v>3732</v>
      </c>
      <c r="R29" s="819"/>
      <c r="S29" s="819"/>
      <c r="T29" s="819"/>
      <c r="U29" s="819"/>
      <c r="V29" s="819">
        <v>3659</v>
      </c>
      <c r="W29" s="819"/>
      <c r="X29" s="819"/>
      <c r="Y29" s="819"/>
      <c r="Z29" s="819"/>
      <c r="AA29" s="819">
        <v>72</v>
      </c>
      <c r="AB29" s="819"/>
      <c r="AC29" s="819"/>
      <c r="AD29" s="819"/>
      <c r="AE29" s="820"/>
      <c r="AF29" s="821">
        <v>72</v>
      </c>
      <c r="AG29" s="822"/>
      <c r="AH29" s="822"/>
      <c r="AI29" s="822"/>
      <c r="AJ29" s="823"/>
      <c r="AK29" s="890">
        <v>578</v>
      </c>
      <c r="AL29" s="891"/>
      <c r="AM29" s="891"/>
      <c r="AN29" s="891"/>
      <c r="AO29" s="891"/>
      <c r="AP29" s="891" t="s">
        <v>587</v>
      </c>
      <c r="AQ29" s="891"/>
      <c r="AR29" s="891"/>
      <c r="AS29" s="891"/>
      <c r="AT29" s="891"/>
      <c r="AU29" s="891" t="s">
        <v>587</v>
      </c>
      <c r="AV29" s="891"/>
      <c r="AW29" s="891"/>
      <c r="AX29" s="891"/>
      <c r="AY29" s="891"/>
      <c r="AZ29" s="892" t="s">
        <v>587</v>
      </c>
      <c r="BA29" s="892"/>
      <c r="BB29" s="892"/>
      <c r="BC29" s="892"/>
      <c r="BD29" s="892"/>
      <c r="BE29" s="888" t="s">
        <v>600</v>
      </c>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400</v>
      </c>
      <c r="C30" s="816"/>
      <c r="D30" s="816"/>
      <c r="E30" s="816"/>
      <c r="F30" s="816"/>
      <c r="G30" s="816"/>
      <c r="H30" s="816"/>
      <c r="I30" s="816"/>
      <c r="J30" s="816"/>
      <c r="K30" s="816"/>
      <c r="L30" s="816"/>
      <c r="M30" s="816"/>
      <c r="N30" s="816"/>
      <c r="O30" s="816"/>
      <c r="P30" s="817"/>
      <c r="Q30" s="818">
        <v>37</v>
      </c>
      <c r="R30" s="819"/>
      <c r="S30" s="819"/>
      <c r="T30" s="819"/>
      <c r="U30" s="819"/>
      <c r="V30" s="819">
        <v>37</v>
      </c>
      <c r="W30" s="819"/>
      <c r="X30" s="819"/>
      <c r="Y30" s="819"/>
      <c r="Z30" s="819"/>
      <c r="AA30" s="819" t="s">
        <v>587</v>
      </c>
      <c r="AB30" s="819"/>
      <c r="AC30" s="819"/>
      <c r="AD30" s="819"/>
      <c r="AE30" s="820"/>
      <c r="AF30" s="821" t="s">
        <v>401</v>
      </c>
      <c r="AG30" s="822"/>
      <c r="AH30" s="822"/>
      <c r="AI30" s="822"/>
      <c r="AJ30" s="823"/>
      <c r="AK30" s="890">
        <v>27</v>
      </c>
      <c r="AL30" s="891"/>
      <c r="AM30" s="891"/>
      <c r="AN30" s="891"/>
      <c r="AO30" s="891"/>
      <c r="AP30" s="891" t="s">
        <v>587</v>
      </c>
      <c r="AQ30" s="891"/>
      <c r="AR30" s="891"/>
      <c r="AS30" s="891"/>
      <c r="AT30" s="891"/>
      <c r="AU30" s="891" t="s">
        <v>587</v>
      </c>
      <c r="AV30" s="891"/>
      <c r="AW30" s="891"/>
      <c r="AX30" s="891"/>
      <c r="AY30" s="891"/>
      <c r="AZ30" s="892" t="s">
        <v>587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402</v>
      </c>
      <c r="C31" s="816"/>
      <c r="D31" s="816"/>
      <c r="E31" s="816"/>
      <c r="F31" s="816"/>
      <c r="G31" s="816"/>
      <c r="H31" s="816"/>
      <c r="I31" s="816"/>
      <c r="J31" s="816"/>
      <c r="K31" s="816"/>
      <c r="L31" s="816"/>
      <c r="M31" s="816"/>
      <c r="N31" s="816"/>
      <c r="O31" s="816"/>
      <c r="P31" s="817"/>
      <c r="Q31" s="818">
        <v>382</v>
      </c>
      <c r="R31" s="819"/>
      <c r="S31" s="819"/>
      <c r="T31" s="819"/>
      <c r="U31" s="819"/>
      <c r="V31" s="819">
        <v>381</v>
      </c>
      <c r="W31" s="819"/>
      <c r="X31" s="819"/>
      <c r="Y31" s="819"/>
      <c r="Z31" s="819"/>
      <c r="AA31" s="819">
        <v>1</v>
      </c>
      <c r="AB31" s="819"/>
      <c r="AC31" s="819"/>
      <c r="AD31" s="819"/>
      <c r="AE31" s="820"/>
      <c r="AF31" s="821">
        <v>1</v>
      </c>
      <c r="AG31" s="822"/>
      <c r="AH31" s="822"/>
      <c r="AI31" s="822"/>
      <c r="AJ31" s="823"/>
      <c r="AK31" s="890">
        <v>146</v>
      </c>
      <c r="AL31" s="891"/>
      <c r="AM31" s="891"/>
      <c r="AN31" s="891"/>
      <c r="AO31" s="891"/>
      <c r="AP31" s="891" t="s">
        <v>587</v>
      </c>
      <c r="AQ31" s="891"/>
      <c r="AR31" s="891"/>
      <c r="AS31" s="891"/>
      <c r="AT31" s="891"/>
      <c r="AU31" s="891" t="s">
        <v>587</v>
      </c>
      <c r="AV31" s="891"/>
      <c r="AW31" s="891"/>
      <c r="AX31" s="891"/>
      <c r="AY31" s="891"/>
      <c r="AZ31" s="892" t="s">
        <v>587</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403</v>
      </c>
      <c r="C32" s="816"/>
      <c r="D32" s="816"/>
      <c r="E32" s="816"/>
      <c r="F32" s="816"/>
      <c r="G32" s="816"/>
      <c r="H32" s="816"/>
      <c r="I32" s="816"/>
      <c r="J32" s="816"/>
      <c r="K32" s="816"/>
      <c r="L32" s="816"/>
      <c r="M32" s="816"/>
      <c r="N32" s="816"/>
      <c r="O32" s="816"/>
      <c r="P32" s="817"/>
      <c r="Q32" s="818">
        <v>394</v>
      </c>
      <c r="R32" s="819"/>
      <c r="S32" s="819"/>
      <c r="T32" s="819"/>
      <c r="U32" s="819"/>
      <c r="V32" s="819">
        <v>320</v>
      </c>
      <c r="W32" s="819"/>
      <c r="X32" s="819"/>
      <c r="Y32" s="819"/>
      <c r="Z32" s="819"/>
      <c r="AA32" s="819">
        <v>74</v>
      </c>
      <c r="AB32" s="819"/>
      <c r="AC32" s="819"/>
      <c r="AD32" s="819"/>
      <c r="AE32" s="820"/>
      <c r="AF32" s="821">
        <v>492</v>
      </c>
      <c r="AG32" s="822"/>
      <c r="AH32" s="822"/>
      <c r="AI32" s="822"/>
      <c r="AJ32" s="823"/>
      <c r="AK32" s="890">
        <v>5</v>
      </c>
      <c r="AL32" s="891"/>
      <c r="AM32" s="891"/>
      <c r="AN32" s="891"/>
      <c r="AO32" s="891"/>
      <c r="AP32" s="891">
        <v>881</v>
      </c>
      <c r="AQ32" s="891"/>
      <c r="AR32" s="891"/>
      <c r="AS32" s="891"/>
      <c r="AT32" s="891"/>
      <c r="AU32" s="891">
        <v>7</v>
      </c>
      <c r="AV32" s="891"/>
      <c r="AW32" s="891"/>
      <c r="AX32" s="891"/>
      <c r="AY32" s="891"/>
      <c r="AZ32" s="892" t="s">
        <v>599</v>
      </c>
      <c r="BA32" s="892"/>
      <c r="BB32" s="892"/>
      <c r="BC32" s="892"/>
      <c r="BD32" s="892"/>
      <c r="BE32" s="888" t="s">
        <v>404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405</v>
      </c>
      <c r="C33" s="816"/>
      <c r="D33" s="816"/>
      <c r="E33" s="816"/>
      <c r="F33" s="816"/>
      <c r="G33" s="816"/>
      <c r="H33" s="816"/>
      <c r="I33" s="816"/>
      <c r="J33" s="816"/>
      <c r="K33" s="816"/>
      <c r="L33" s="816"/>
      <c r="M33" s="816"/>
      <c r="N33" s="816"/>
      <c r="O33" s="816"/>
      <c r="P33" s="817"/>
      <c r="Q33" s="818">
        <v>21</v>
      </c>
      <c r="R33" s="819"/>
      <c r="S33" s="819"/>
      <c r="T33" s="819"/>
      <c r="U33" s="819"/>
      <c r="V33" s="819">
        <v>13</v>
      </c>
      <c r="W33" s="819"/>
      <c r="X33" s="819"/>
      <c r="Y33" s="819"/>
      <c r="Z33" s="819"/>
      <c r="AA33" s="819">
        <v>7</v>
      </c>
      <c r="AB33" s="819"/>
      <c r="AC33" s="819"/>
      <c r="AD33" s="819"/>
      <c r="AE33" s="820"/>
      <c r="AF33" s="821">
        <v>17</v>
      </c>
      <c r="AG33" s="822"/>
      <c r="AH33" s="822"/>
      <c r="AI33" s="822"/>
      <c r="AJ33" s="823"/>
      <c r="AK33" s="890" t="s">
        <v>599</v>
      </c>
      <c r="AL33" s="891"/>
      <c r="AM33" s="891"/>
      <c r="AN33" s="891"/>
      <c r="AO33" s="891"/>
      <c r="AP33" s="891">
        <v>139</v>
      </c>
      <c r="AQ33" s="891"/>
      <c r="AR33" s="891"/>
      <c r="AS33" s="891"/>
      <c r="AT33" s="891"/>
      <c r="AU33" s="891" t="s">
        <v>599</v>
      </c>
      <c r="AV33" s="891"/>
      <c r="AW33" s="891"/>
      <c r="AX33" s="891"/>
      <c r="AY33" s="891"/>
      <c r="AZ33" s="892" t="s">
        <v>599</v>
      </c>
      <c r="BA33" s="892"/>
      <c r="BB33" s="892"/>
      <c r="BC33" s="892"/>
      <c r="BD33" s="892"/>
      <c r="BE33" s="888" t="s">
        <v>406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407</v>
      </c>
      <c r="C34" s="816"/>
      <c r="D34" s="816"/>
      <c r="E34" s="816"/>
      <c r="F34" s="816"/>
      <c r="G34" s="816"/>
      <c r="H34" s="816"/>
      <c r="I34" s="816"/>
      <c r="J34" s="816"/>
      <c r="K34" s="816"/>
      <c r="L34" s="816"/>
      <c r="M34" s="816"/>
      <c r="N34" s="816"/>
      <c r="O34" s="816"/>
      <c r="P34" s="817"/>
      <c r="Q34" s="818">
        <v>2688</v>
      </c>
      <c r="R34" s="819"/>
      <c r="S34" s="819"/>
      <c r="T34" s="819"/>
      <c r="U34" s="819"/>
      <c r="V34" s="819">
        <v>2706</v>
      </c>
      <c r="W34" s="819"/>
      <c r="X34" s="819"/>
      <c r="Y34" s="819"/>
      <c r="Z34" s="819"/>
      <c r="AA34" s="819">
        <v>-18</v>
      </c>
      <c r="AB34" s="819"/>
      <c r="AC34" s="819"/>
      <c r="AD34" s="819"/>
      <c r="AE34" s="820"/>
      <c r="AF34" s="821">
        <v>1068</v>
      </c>
      <c r="AG34" s="822"/>
      <c r="AH34" s="822"/>
      <c r="AI34" s="822"/>
      <c r="AJ34" s="823"/>
      <c r="AK34" s="890">
        <v>229</v>
      </c>
      <c r="AL34" s="891"/>
      <c r="AM34" s="891"/>
      <c r="AN34" s="891"/>
      <c r="AO34" s="891"/>
      <c r="AP34" s="891">
        <v>997</v>
      </c>
      <c r="AQ34" s="891"/>
      <c r="AR34" s="891"/>
      <c r="AS34" s="891"/>
      <c r="AT34" s="891"/>
      <c r="AU34" s="891">
        <v>358</v>
      </c>
      <c r="AV34" s="891"/>
      <c r="AW34" s="891"/>
      <c r="AX34" s="891"/>
      <c r="AY34" s="891"/>
      <c r="AZ34" s="892" t="s">
        <v>599</v>
      </c>
      <c r="BA34" s="892"/>
      <c r="BB34" s="892"/>
      <c r="BC34" s="892"/>
      <c r="BD34" s="892"/>
      <c r="BE34" s="888" t="s">
        <v>408</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409</v>
      </c>
      <c r="C35" s="816"/>
      <c r="D35" s="816"/>
      <c r="E35" s="816"/>
      <c r="F35" s="816"/>
      <c r="G35" s="816"/>
      <c r="H35" s="816"/>
      <c r="I35" s="816"/>
      <c r="J35" s="816"/>
      <c r="K35" s="816"/>
      <c r="L35" s="816"/>
      <c r="M35" s="816"/>
      <c r="N35" s="816"/>
      <c r="O35" s="816"/>
      <c r="P35" s="817"/>
      <c r="Q35" s="818">
        <v>250</v>
      </c>
      <c r="R35" s="819"/>
      <c r="S35" s="819"/>
      <c r="T35" s="819"/>
      <c r="U35" s="819"/>
      <c r="V35" s="819">
        <v>250</v>
      </c>
      <c r="W35" s="819"/>
      <c r="X35" s="819"/>
      <c r="Y35" s="819"/>
      <c r="Z35" s="819"/>
      <c r="AA35" s="819" t="s">
        <v>599</v>
      </c>
      <c r="AB35" s="819"/>
      <c r="AC35" s="819"/>
      <c r="AD35" s="819"/>
      <c r="AE35" s="820"/>
      <c r="AF35" s="821" t="s">
        <v>401</v>
      </c>
      <c r="AG35" s="822"/>
      <c r="AH35" s="822"/>
      <c r="AI35" s="822"/>
      <c r="AJ35" s="823"/>
      <c r="AK35" s="890">
        <v>84</v>
      </c>
      <c r="AL35" s="891"/>
      <c r="AM35" s="891"/>
      <c r="AN35" s="891"/>
      <c r="AO35" s="891"/>
      <c r="AP35" s="891">
        <v>946</v>
      </c>
      <c r="AQ35" s="891"/>
      <c r="AR35" s="891"/>
      <c r="AS35" s="891"/>
      <c r="AT35" s="891"/>
      <c r="AU35" s="891">
        <v>612</v>
      </c>
      <c r="AV35" s="891"/>
      <c r="AW35" s="891"/>
      <c r="AX35" s="891"/>
      <c r="AY35" s="891"/>
      <c r="AZ35" s="892" t="s">
        <v>599</v>
      </c>
      <c r="BA35" s="892"/>
      <c r="BB35" s="892"/>
      <c r="BC35" s="892"/>
      <c r="BD35" s="892"/>
      <c r="BE35" s="888" t="s">
        <v>410</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411</v>
      </c>
      <c r="C36" s="816"/>
      <c r="D36" s="816"/>
      <c r="E36" s="816"/>
      <c r="F36" s="816"/>
      <c r="G36" s="816"/>
      <c r="H36" s="816"/>
      <c r="I36" s="816"/>
      <c r="J36" s="816"/>
      <c r="K36" s="816"/>
      <c r="L36" s="816"/>
      <c r="M36" s="816"/>
      <c r="N36" s="816"/>
      <c r="O36" s="816"/>
      <c r="P36" s="817"/>
      <c r="Q36" s="818">
        <v>179</v>
      </c>
      <c r="R36" s="819"/>
      <c r="S36" s="819"/>
      <c r="T36" s="819"/>
      <c r="U36" s="819"/>
      <c r="V36" s="819">
        <v>179</v>
      </c>
      <c r="W36" s="819"/>
      <c r="X36" s="819"/>
      <c r="Y36" s="819"/>
      <c r="Z36" s="819"/>
      <c r="AA36" s="819" t="s">
        <v>599</v>
      </c>
      <c r="AB36" s="819"/>
      <c r="AC36" s="819"/>
      <c r="AD36" s="819"/>
      <c r="AE36" s="820"/>
      <c r="AF36" s="821" t="s">
        <v>412</v>
      </c>
      <c r="AG36" s="822"/>
      <c r="AH36" s="822"/>
      <c r="AI36" s="822"/>
      <c r="AJ36" s="823"/>
      <c r="AK36" s="890">
        <v>149</v>
      </c>
      <c r="AL36" s="891"/>
      <c r="AM36" s="891"/>
      <c r="AN36" s="891"/>
      <c r="AO36" s="891"/>
      <c r="AP36" s="891">
        <v>1237</v>
      </c>
      <c r="AQ36" s="891"/>
      <c r="AR36" s="891"/>
      <c r="AS36" s="891"/>
      <c r="AT36" s="891"/>
      <c r="AU36" s="891">
        <v>1216</v>
      </c>
      <c r="AV36" s="891"/>
      <c r="AW36" s="891"/>
      <c r="AX36" s="891"/>
      <c r="AY36" s="891"/>
      <c r="AZ36" s="892" t="s">
        <v>599</v>
      </c>
      <c r="BA36" s="892"/>
      <c r="BB36" s="892"/>
      <c r="BC36" s="892"/>
      <c r="BD36" s="892"/>
      <c r="BE36" s="888" t="s">
        <v>413</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t="s">
        <v>414</v>
      </c>
      <c r="C37" s="816"/>
      <c r="D37" s="816"/>
      <c r="E37" s="816"/>
      <c r="F37" s="816"/>
      <c r="G37" s="816"/>
      <c r="H37" s="816"/>
      <c r="I37" s="816"/>
      <c r="J37" s="816"/>
      <c r="K37" s="816"/>
      <c r="L37" s="816"/>
      <c r="M37" s="816"/>
      <c r="N37" s="816"/>
      <c r="O37" s="816"/>
      <c r="P37" s="817"/>
      <c r="Q37" s="818">
        <v>837</v>
      </c>
      <c r="R37" s="819"/>
      <c r="S37" s="819"/>
      <c r="T37" s="819"/>
      <c r="U37" s="819"/>
      <c r="V37" s="819">
        <v>820</v>
      </c>
      <c r="W37" s="819"/>
      <c r="X37" s="819"/>
      <c r="Y37" s="819"/>
      <c r="Z37" s="819"/>
      <c r="AA37" s="819">
        <v>17</v>
      </c>
      <c r="AB37" s="819"/>
      <c r="AC37" s="819"/>
      <c r="AD37" s="819"/>
      <c r="AE37" s="820"/>
      <c r="AF37" s="821" t="s">
        <v>401</v>
      </c>
      <c r="AG37" s="822"/>
      <c r="AH37" s="822"/>
      <c r="AI37" s="822"/>
      <c r="AJ37" s="823"/>
      <c r="AK37" s="890">
        <v>265</v>
      </c>
      <c r="AL37" s="891"/>
      <c r="AM37" s="891"/>
      <c r="AN37" s="891"/>
      <c r="AO37" s="891"/>
      <c r="AP37" s="891">
        <v>4025</v>
      </c>
      <c r="AQ37" s="891"/>
      <c r="AR37" s="891"/>
      <c r="AS37" s="891"/>
      <c r="AT37" s="891"/>
      <c r="AU37" s="891">
        <v>3345</v>
      </c>
      <c r="AV37" s="891"/>
      <c r="AW37" s="891"/>
      <c r="AX37" s="891"/>
      <c r="AY37" s="891"/>
      <c r="AZ37" s="892" t="s">
        <v>599</v>
      </c>
      <c r="BA37" s="892"/>
      <c r="BB37" s="892"/>
      <c r="BC37" s="892"/>
      <c r="BD37" s="892"/>
      <c r="BE37" s="888" t="s">
        <v>415</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t="s">
        <v>416</v>
      </c>
      <c r="C38" s="816"/>
      <c r="D38" s="816"/>
      <c r="E38" s="816"/>
      <c r="F38" s="816"/>
      <c r="G38" s="816"/>
      <c r="H38" s="816"/>
      <c r="I38" s="816"/>
      <c r="J38" s="816"/>
      <c r="K38" s="816"/>
      <c r="L38" s="816"/>
      <c r="M38" s="816"/>
      <c r="N38" s="816"/>
      <c r="O38" s="816"/>
      <c r="P38" s="817"/>
      <c r="Q38" s="818">
        <v>208</v>
      </c>
      <c r="R38" s="819"/>
      <c r="S38" s="819"/>
      <c r="T38" s="819"/>
      <c r="U38" s="819"/>
      <c r="V38" s="819">
        <v>208</v>
      </c>
      <c r="W38" s="819"/>
      <c r="X38" s="819"/>
      <c r="Y38" s="819"/>
      <c r="Z38" s="819"/>
      <c r="AA38" s="819" t="s">
        <v>599</v>
      </c>
      <c r="AB38" s="819"/>
      <c r="AC38" s="819"/>
      <c r="AD38" s="819"/>
      <c r="AE38" s="820"/>
      <c r="AF38" s="821" t="s">
        <v>401</v>
      </c>
      <c r="AG38" s="822"/>
      <c r="AH38" s="822"/>
      <c r="AI38" s="822"/>
      <c r="AJ38" s="823"/>
      <c r="AK38" s="890">
        <v>103</v>
      </c>
      <c r="AL38" s="891"/>
      <c r="AM38" s="891"/>
      <c r="AN38" s="891"/>
      <c r="AO38" s="891"/>
      <c r="AP38" s="891">
        <v>1454</v>
      </c>
      <c r="AQ38" s="891"/>
      <c r="AR38" s="891"/>
      <c r="AS38" s="891"/>
      <c r="AT38" s="891"/>
      <c r="AU38" s="891">
        <v>1321</v>
      </c>
      <c r="AV38" s="891"/>
      <c r="AW38" s="891"/>
      <c r="AX38" s="891"/>
      <c r="AY38" s="891"/>
      <c r="AZ38" s="892" t="s">
        <v>599</v>
      </c>
      <c r="BA38" s="892"/>
      <c r="BB38" s="892"/>
      <c r="BC38" s="892"/>
      <c r="BD38" s="892"/>
      <c r="BE38" s="888" t="s">
        <v>417</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385</v>
      </c>
      <c r="B63" s="850" t="s">
        <v>419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1764</v>
      </c>
      <c r="AG63" s="902"/>
      <c r="AH63" s="902"/>
      <c r="AI63" s="902"/>
      <c r="AJ63" s="903"/>
      <c r="AK63" s="904"/>
      <c r="AL63" s="899"/>
      <c r="AM63" s="899"/>
      <c r="AN63" s="899"/>
      <c r="AO63" s="899"/>
      <c r="AP63" s="902">
        <v>9678</v>
      </c>
      <c r="AQ63" s="902"/>
      <c r="AR63" s="902"/>
      <c r="AS63" s="902"/>
      <c r="AT63" s="902"/>
      <c r="AU63" s="902">
        <v>6859</v>
      </c>
      <c r="AV63" s="902"/>
      <c r="AW63" s="902"/>
      <c r="AX63" s="902"/>
      <c r="AY63" s="902"/>
      <c r="AZ63" s="906"/>
      <c r="BA63" s="906"/>
      <c r="BB63" s="906"/>
      <c r="BC63" s="906"/>
      <c r="BD63" s="906"/>
      <c r="BE63" s="907"/>
      <c r="BF63" s="907"/>
      <c r="BG63" s="907"/>
      <c r="BH63" s="907"/>
      <c r="BI63" s="908"/>
      <c r="BJ63" s="909" t="s">
        <v>420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422</v>
      </c>
      <c r="B66" s="801"/>
      <c r="C66" s="801"/>
      <c r="D66" s="801"/>
      <c r="E66" s="801"/>
      <c r="F66" s="801"/>
      <c r="G66" s="801"/>
      <c r="H66" s="801"/>
      <c r="I66" s="801"/>
      <c r="J66" s="801"/>
      <c r="K66" s="801"/>
      <c r="L66" s="801"/>
      <c r="M66" s="801"/>
      <c r="N66" s="801"/>
      <c r="O66" s="801"/>
      <c r="P66" s="802"/>
      <c r="Q66" s="777" t="s">
        <v>423</v>
      </c>
      <c r="R66" s="778"/>
      <c r="S66" s="778"/>
      <c r="T66" s="778"/>
      <c r="U66" s="779"/>
      <c r="V66" s="777" t="s">
        <v>424</v>
      </c>
      <c r="W66" s="778"/>
      <c r="X66" s="778"/>
      <c r="Y66" s="778"/>
      <c r="Z66" s="779"/>
      <c r="AA66" s="777" t="s">
        <v>425</v>
      </c>
      <c r="AB66" s="778"/>
      <c r="AC66" s="778"/>
      <c r="AD66" s="778"/>
      <c r="AE66" s="779"/>
      <c r="AF66" s="912" t="s">
        <v>426</v>
      </c>
      <c r="AG66" s="873"/>
      <c r="AH66" s="873"/>
      <c r="AI66" s="873"/>
      <c r="AJ66" s="913"/>
      <c r="AK66" s="777" t="s">
        <v>427</v>
      </c>
      <c r="AL66" s="801"/>
      <c r="AM66" s="801"/>
      <c r="AN66" s="801"/>
      <c r="AO66" s="802"/>
      <c r="AP66" s="777" t="s">
        <v>428</v>
      </c>
      <c r="AQ66" s="778"/>
      <c r="AR66" s="778"/>
      <c r="AS66" s="778"/>
      <c r="AT66" s="779"/>
      <c r="AU66" s="777" t="s">
        <v>429</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588</v>
      </c>
      <c r="C68" s="930"/>
      <c r="D68" s="930"/>
      <c r="E68" s="930"/>
      <c r="F68" s="930"/>
      <c r="G68" s="930"/>
      <c r="H68" s="930"/>
      <c r="I68" s="930"/>
      <c r="J68" s="930"/>
      <c r="K68" s="930"/>
      <c r="L68" s="930"/>
      <c r="M68" s="930"/>
      <c r="N68" s="930"/>
      <c r="O68" s="930"/>
      <c r="P68" s="931"/>
      <c r="Q68" s="932">
        <v>247</v>
      </c>
      <c r="R68" s="926"/>
      <c r="S68" s="926"/>
      <c r="T68" s="926"/>
      <c r="U68" s="926"/>
      <c r="V68" s="926">
        <v>244</v>
      </c>
      <c r="W68" s="926"/>
      <c r="X68" s="926"/>
      <c r="Y68" s="926"/>
      <c r="Z68" s="926"/>
      <c r="AA68" s="926">
        <v>3</v>
      </c>
      <c r="AB68" s="926"/>
      <c r="AC68" s="926"/>
      <c r="AD68" s="926"/>
      <c r="AE68" s="926"/>
      <c r="AF68" s="926">
        <v>3</v>
      </c>
      <c r="AG68" s="926"/>
      <c r="AH68" s="926"/>
      <c r="AI68" s="926"/>
      <c r="AJ68" s="926"/>
      <c r="AK68" s="926" t="s">
        <v>601</v>
      </c>
      <c r="AL68" s="926"/>
      <c r="AM68" s="926"/>
      <c r="AN68" s="926"/>
      <c r="AO68" s="926"/>
      <c r="AP68" s="926">
        <v>311</v>
      </c>
      <c r="AQ68" s="926"/>
      <c r="AR68" s="926"/>
      <c r="AS68" s="926"/>
      <c r="AT68" s="926"/>
      <c r="AU68" s="926">
        <v>115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589</v>
      </c>
      <c r="C69" s="934"/>
      <c r="D69" s="934"/>
      <c r="E69" s="934"/>
      <c r="F69" s="934"/>
      <c r="G69" s="934"/>
      <c r="H69" s="934"/>
      <c r="I69" s="934"/>
      <c r="J69" s="934"/>
      <c r="K69" s="934"/>
      <c r="L69" s="934"/>
      <c r="M69" s="934"/>
      <c r="N69" s="934"/>
      <c r="O69" s="934"/>
      <c r="P69" s="935"/>
      <c r="Q69" s="936">
        <v>1076</v>
      </c>
      <c r="R69" s="891"/>
      <c r="S69" s="891"/>
      <c r="T69" s="891"/>
      <c r="U69" s="891"/>
      <c r="V69" s="891">
        <v>1076</v>
      </c>
      <c r="W69" s="891"/>
      <c r="X69" s="891"/>
      <c r="Y69" s="891"/>
      <c r="Z69" s="891"/>
      <c r="AA69" s="891" t="s">
        <v>601</v>
      </c>
      <c r="AB69" s="891"/>
      <c r="AC69" s="891"/>
      <c r="AD69" s="891"/>
      <c r="AE69" s="891"/>
      <c r="AF69" s="891" t="s">
        <v>601</v>
      </c>
      <c r="AG69" s="891"/>
      <c r="AH69" s="891"/>
      <c r="AI69" s="891"/>
      <c r="AJ69" s="891"/>
      <c r="AK69" s="891">
        <v>9</v>
      </c>
      <c r="AL69" s="891"/>
      <c r="AM69" s="891"/>
      <c r="AN69" s="891"/>
      <c r="AO69" s="891"/>
      <c r="AP69" s="891" t="s">
        <v>601</v>
      </c>
      <c r="AQ69" s="891"/>
      <c r="AR69" s="891"/>
      <c r="AS69" s="891"/>
      <c r="AT69" s="891"/>
      <c r="AU69" s="891" t="s">
        <v>601</v>
      </c>
      <c r="AV69" s="891"/>
      <c r="AW69" s="891"/>
      <c r="AX69" s="891"/>
      <c r="AY69" s="891"/>
      <c r="AZ69" s="937" t="s">
        <v>603</v>
      </c>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590</v>
      </c>
      <c r="C70" s="934"/>
      <c r="D70" s="934"/>
      <c r="E70" s="934"/>
      <c r="F70" s="934"/>
      <c r="G70" s="934"/>
      <c r="H70" s="934"/>
      <c r="I70" s="934"/>
      <c r="J70" s="934"/>
      <c r="K70" s="934"/>
      <c r="L70" s="934"/>
      <c r="M70" s="934"/>
      <c r="N70" s="934"/>
      <c r="O70" s="934"/>
      <c r="P70" s="935"/>
      <c r="Q70" s="936">
        <v>114</v>
      </c>
      <c r="R70" s="891"/>
      <c r="S70" s="891"/>
      <c r="T70" s="891"/>
      <c r="U70" s="891"/>
      <c r="V70" s="891">
        <v>102</v>
      </c>
      <c r="W70" s="891"/>
      <c r="X70" s="891"/>
      <c r="Y70" s="891"/>
      <c r="Z70" s="891"/>
      <c r="AA70" s="891">
        <v>11</v>
      </c>
      <c r="AB70" s="891"/>
      <c r="AC70" s="891"/>
      <c r="AD70" s="891"/>
      <c r="AE70" s="891"/>
      <c r="AF70" s="891" t="s">
        <v>601</v>
      </c>
      <c r="AG70" s="891"/>
      <c r="AH70" s="891"/>
      <c r="AI70" s="891"/>
      <c r="AJ70" s="891"/>
      <c r="AK70" s="891">
        <v>99</v>
      </c>
      <c r="AL70" s="891"/>
      <c r="AM70" s="891"/>
      <c r="AN70" s="891"/>
      <c r="AO70" s="891"/>
      <c r="AP70" s="891" t="s">
        <v>601</v>
      </c>
      <c r="AQ70" s="891"/>
      <c r="AR70" s="891"/>
      <c r="AS70" s="891"/>
      <c r="AT70" s="891"/>
      <c r="AU70" s="891" t="s">
        <v>601</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591</v>
      </c>
      <c r="C71" s="934"/>
      <c r="D71" s="934"/>
      <c r="E71" s="934"/>
      <c r="F71" s="934"/>
      <c r="G71" s="934"/>
      <c r="H71" s="934"/>
      <c r="I71" s="934"/>
      <c r="J71" s="934"/>
      <c r="K71" s="934"/>
      <c r="L71" s="934"/>
      <c r="M71" s="934"/>
      <c r="N71" s="934"/>
      <c r="O71" s="934"/>
      <c r="P71" s="935"/>
      <c r="Q71" s="936">
        <v>1198</v>
      </c>
      <c r="R71" s="891"/>
      <c r="S71" s="891"/>
      <c r="T71" s="891"/>
      <c r="U71" s="891"/>
      <c r="V71" s="891">
        <v>1198</v>
      </c>
      <c r="W71" s="891"/>
      <c r="X71" s="891"/>
      <c r="Y71" s="891"/>
      <c r="Z71" s="891"/>
      <c r="AA71" s="891" t="s">
        <v>601</v>
      </c>
      <c r="AB71" s="891"/>
      <c r="AC71" s="891"/>
      <c r="AD71" s="891"/>
      <c r="AE71" s="891"/>
      <c r="AF71" s="891" t="s">
        <v>601</v>
      </c>
      <c r="AG71" s="891"/>
      <c r="AH71" s="891"/>
      <c r="AI71" s="891"/>
      <c r="AJ71" s="891"/>
      <c r="AK71" s="891">
        <v>937</v>
      </c>
      <c r="AL71" s="891"/>
      <c r="AM71" s="891"/>
      <c r="AN71" s="891"/>
      <c r="AO71" s="891"/>
      <c r="AP71" s="891">
        <v>4726</v>
      </c>
      <c r="AQ71" s="891"/>
      <c r="AR71" s="891"/>
      <c r="AS71" s="891"/>
      <c r="AT71" s="891"/>
      <c r="AU71" s="891">
        <v>605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592</v>
      </c>
      <c r="C72" s="934"/>
      <c r="D72" s="934"/>
      <c r="E72" s="934"/>
      <c r="F72" s="934"/>
      <c r="G72" s="934"/>
      <c r="H72" s="934"/>
      <c r="I72" s="934"/>
      <c r="J72" s="934"/>
      <c r="K72" s="934"/>
      <c r="L72" s="934"/>
      <c r="M72" s="934"/>
      <c r="N72" s="934"/>
      <c r="O72" s="934"/>
      <c r="P72" s="935"/>
      <c r="Q72" s="936">
        <v>26</v>
      </c>
      <c r="R72" s="891"/>
      <c r="S72" s="891"/>
      <c r="T72" s="891"/>
      <c r="U72" s="891"/>
      <c r="V72" s="891">
        <v>26</v>
      </c>
      <c r="W72" s="891"/>
      <c r="X72" s="891"/>
      <c r="Y72" s="891"/>
      <c r="Z72" s="891"/>
      <c r="AA72" s="891" t="s">
        <v>601</v>
      </c>
      <c r="AB72" s="891"/>
      <c r="AC72" s="891"/>
      <c r="AD72" s="891"/>
      <c r="AE72" s="891"/>
      <c r="AF72" s="891" t="s">
        <v>601</v>
      </c>
      <c r="AG72" s="891"/>
      <c r="AH72" s="891"/>
      <c r="AI72" s="891"/>
      <c r="AJ72" s="891"/>
      <c r="AK72" s="891">
        <v>26</v>
      </c>
      <c r="AL72" s="891"/>
      <c r="AM72" s="891"/>
      <c r="AN72" s="891"/>
      <c r="AO72" s="891"/>
      <c r="AP72" s="891" t="s">
        <v>601</v>
      </c>
      <c r="AQ72" s="891"/>
      <c r="AR72" s="891"/>
      <c r="AS72" s="891"/>
      <c r="AT72" s="891"/>
      <c r="AU72" s="891" t="s">
        <v>601</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593</v>
      </c>
      <c r="C73" s="934"/>
      <c r="D73" s="934"/>
      <c r="E73" s="934"/>
      <c r="F73" s="934"/>
      <c r="G73" s="934"/>
      <c r="H73" s="934"/>
      <c r="I73" s="934"/>
      <c r="J73" s="934"/>
      <c r="K73" s="934"/>
      <c r="L73" s="934"/>
      <c r="M73" s="934"/>
      <c r="N73" s="934"/>
      <c r="O73" s="934"/>
      <c r="P73" s="935"/>
      <c r="Q73" s="936">
        <v>1352</v>
      </c>
      <c r="R73" s="891"/>
      <c r="S73" s="891"/>
      <c r="T73" s="891"/>
      <c r="U73" s="891"/>
      <c r="V73" s="891">
        <v>1341</v>
      </c>
      <c r="W73" s="891"/>
      <c r="X73" s="891"/>
      <c r="Y73" s="891"/>
      <c r="Z73" s="891"/>
      <c r="AA73" s="891">
        <v>11</v>
      </c>
      <c r="AB73" s="891"/>
      <c r="AC73" s="891"/>
      <c r="AD73" s="891"/>
      <c r="AE73" s="891"/>
      <c r="AF73" s="891" t="s">
        <v>601</v>
      </c>
      <c r="AG73" s="891"/>
      <c r="AH73" s="891"/>
      <c r="AI73" s="891"/>
      <c r="AJ73" s="891"/>
      <c r="AK73" s="891">
        <v>9</v>
      </c>
      <c r="AL73" s="891"/>
      <c r="AM73" s="891"/>
      <c r="AN73" s="891"/>
      <c r="AO73" s="891"/>
      <c r="AP73" s="891">
        <v>4726</v>
      </c>
      <c r="AQ73" s="891"/>
      <c r="AR73" s="891"/>
      <c r="AS73" s="891"/>
      <c r="AT73" s="891"/>
      <c r="AU73" s="891" t="s">
        <v>601</v>
      </c>
      <c r="AV73" s="891"/>
      <c r="AW73" s="891"/>
      <c r="AX73" s="891"/>
      <c r="AY73" s="891"/>
      <c r="AZ73" s="937" t="s">
        <v>603</v>
      </c>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594</v>
      </c>
      <c r="C74" s="934"/>
      <c r="D74" s="934"/>
      <c r="E74" s="934"/>
      <c r="F74" s="934"/>
      <c r="G74" s="934"/>
      <c r="H74" s="934"/>
      <c r="I74" s="934"/>
      <c r="J74" s="934"/>
      <c r="K74" s="934"/>
      <c r="L74" s="934"/>
      <c r="M74" s="934"/>
      <c r="N74" s="934"/>
      <c r="O74" s="934"/>
      <c r="P74" s="935"/>
      <c r="Q74" s="936">
        <v>971</v>
      </c>
      <c r="R74" s="891"/>
      <c r="S74" s="891"/>
      <c r="T74" s="891"/>
      <c r="U74" s="891"/>
      <c r="V74" s="891">
        <v>944</v>
      </c>
      <c r="W74" s="891"/>
      <c r="X74" s="891"/>
      <c r="Y74" s="891"/>
      <c r="Z74" s="891"/>
      <c r="AA74" s="891">
        <v>27</v>
      </c>
      <c r="AB74" s="891"/>
      <c r="AC74" s="891"/>
      <c r="AD74" s="891"/>
      <c r="AE74" s="891"/>
      <c r="AF74" s="891">
        <v>27</v>
      </c>
      <c r="AG74" s="891"/>
      <c r="AH74" s="891"/>
      <c r="AI74" s="891"/>
      <c r="AJ74" s="891"/>
      <c r="AK74" s="891">
        <v>29</v>
      </c>
      <c r="AL74" s="891"/>
      <c r="AM74" s="891"/>
      <c r="AN74" s="891"/>
      <c r="AO74" s="891"/>
      <c r="AP74" s="891">
        <v>577</v>
      </c>
      <c r="AQ74" s="891"/>
      <c r="AR74" s="891"/>
      <c r="AS74" s="891"/>
      <c r="AT74" s="891"/>
      <c r="AU74" s="891">
        <v>325</v>
      </c>
      <c r="AV74" s="891"/>
      <c r="AW74" s="891"/>
      <c r="AX74" s="891"/>
      <c r="AY74" s="891"/>
      <c r="AZ74" s="937" t="s">
        <v>604</v>
      </c>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595</v>
      </c>
      <c r="C75" s="934"/>
      <c r="D75" s="934"/>
      <c r="E75" s="934"/>
      <c r="F75" s="934"/>
      <c r="G75" s="934"/>
      <c r="H75" s="934"/>
      <c r="I75" s="934"/>
      <c r="J75" s="934"/>
      <c r="K75" s="934"/>
      <c r="L75" s="934"/>
      <c r="M75" s="934"/>
      <c r="N75" s="934"/>
      <c r="O75" s="934"/>
      <c r="P75" s="935"/>
      <c r="Q75" s="939">
        <v>62</v>
      </c>
      <c r="R75" s="940"/>
      <c r="S75" s="940"/>
      <c r="T75" s="940"/>
      <c r="U75" s="890"/>
      <c r="V75" s="941">
        <v>47</v>
      </c>
      <c r="W75" s="940"/>
      <c r="X75" s="940"/>
      <c r="Y75" s="940"/>
      <c r="Z75" s="890"/>
      <c r="AA75" s="941">
        <v>15</v>
      </c>
      <c r="AB75" s="940"/>
      <c r="AC75" s="940"/>
      <c r="AD75" s="940"/>
      <c r="AE75" s="890"/>
      <c r="AF75" s="941">
        <v>15</v>
      </c>
      <c r="AG75" s="940"/>
      <c r="AH75" s="940"/>
      <c r="AI75" s="940"/>
      <c r="AJ75" s="890"/>
      <c r="AK75" s="941" t="s">
        <v>601</v>
      </c>
      <c r="AL75" s="940"/>
      <c r="AM75" s="940"/>
      <c r="AN75" s="940"/>
      <c r="AO75" s="890"/>
      <c r="AP75" s="941" t="s">
        <v>601</v>
      </c>
      <c r="AQ75" s="940"/>
      <c r="AR75" s="940"/>
      <c r="AS75" s="940"/>
      <c r="AT75" s="890"/>
      <c r="AU75" s="941" t="s">
        <v>601</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596</v>
      </c>
      <c r="C76" s="934"/>
      <c r="D76" s="934"/>
      <c r="E76" s="934"/>
      <c r="F76" s="934"/>
      <c r="G76" s="934"/>
      <c r="H76" s="934"/>
      <c r="I76" s="934"/>
      <c r="J76" s="934"/>
      <c r="K76" s="934"/>
      <c r="L76" s="934"/>
      <c r="M76" s="934"/>
      <c r="N76" s="934"/>
      <c r="O76" s="934"/>
      <c r="P76" s="935"/>
      <c r="Q76" s="939">
        <v>256</v>
      </c>
      <c r="R76" s="940"/>
      <c r="S76" s="940"/>
      <c r="T76" s="940"/>
      <c r="U76" s="890"/>
      <c r="V76" s="941">
        <v>182</v>
      </c>
      <c r="W76" s="940"/>
      <c r="X76" s="940"/>
      <c r="Y76" s="940"/>
      <c r="Z76" s="890"/>
      <c r="AA76" s="941">
        <v>74</v>
      </c>
      <c r="AB76" s="940"/>
      <c r="AC76" s="940"/>
      <c r="AD76" s="940"/>
      <c r="AE76" s="890"/>
      <c r="AF76" s="941">
        <v>74</v>
      </c>
      <c r="AG76" s="940"/>
      <c r="AH76" s="940"/>
      <c r="AI76" s="940"/>
      <c r="AJ76" s="890"/>
      <c r="AK76" s="941">
        <v>27</v>
      </c>
      <c r="AL76" s="940"/>
      <c r="AM76" s="940"/>
      <c r="AN76" s="940"/>
      <c r="AO76" s="890"/>
      <c r="AP76" s="941" t="s">
        <v>601</v>
      </c>
      <c r="AQ76" s="940"/>
      <c r="AR76" s="940"/>
      <c r="AS76" s="940"/>
      <c r="AT76" s="890"/>
      <c r="AU76" s="941" t="s">
        <v>601</v>
      </c>
      <c r="AV76" s="940"/>
      <c r="AW76" s="940"/>
      <c r="AX76" s="940"/>
      <c r="AY76" s="890"/>
      <c r="AZ76" s="937" t="s">
        <v>605</v>
      </c>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597</v>
      </c>
      <c r="C77" s="934"/>
      <c r="D77" s="934"/>
      <c r="E77" s="934"/>
      <c r="F77" s="934"/>
      <c r="G77" s="934"/>
      <c r="H77" s="934"/>
      <c r="I77" s="934"/>
      <c r="J77" s="934"/>
      <c r="K77" s="934"/>
      <c r="L77" s="934"/>
      <c r="M77" s="934"/>
      <c r="N77" s="934"/>
      <c r="O77" s="934"/>
      <c r="P77" s="935"/>
      <c r="Q77" s="939">
        <v>196657</v>
      </c>
      <c r="R77" s="940"/>
      <c r="S77" s="940"/>
      <c r="T77" s="940"/>
      <c r="U77" s="890"/>
      <c r="V77" s="941">
        <v>186520</v>
      </c>
      <c r="W77" s="940"/>
      <c r="X77" s="940"/>
      <c r="Y77" s="940"/>
      <c r="Z77" s="890"/>
      <c r="AA77" s="941">
        <v>10137</v>
      </c>
      <c r="AB77" s="940"/>
      <c r="AC77" s="940"/>
      <c r="AD77" s="940"/>
      <c r="AE77" s="890"/>
      <c r="AF77" s="941">
        <v>10137</v>
      </c>
      <c r="AG77" s="940"/>
      <c r="AH77" s="940"/>
      <c r="AI77" s="940"/>
      <c r="AJ77" s="890"/>
      <c r="AK77" s="941" t="s">
        <v>601</v>
      </c>
      <c r="AL77" s="940"/>
      <c r="AM77" s="940"/>
      <c r="AN77" s="940"/>
      <c r="AO77" s="890"/>
      <c r="AP77" s="941" t="s">
        <v>601</v>
      </c>
      <c r="AQ77" s="940"/>
      <c r="AR77" s="940"/>
      <c r="AS77" s="940"/>
      <c r="AT77" s="890"/>
      <c r="AU77" s="941" t="s">
        <v>601</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598</v>
      </c>
      <c r="C78" s="934"/>
      <c r="D78" s="934"/>
      <c r="E78" s="934"/>
      <c r="F78" s="934"/>
      <c r="G78" s="934"/>
      <c r="H78" s="934"/>
      <c r="I78" s="934"/>
      <c r="J78" s="934"/>
      <c r="K78" s="934"/>
      <c r="L78" s="934"/>
      <c r="M78" s="934"/>
      <c r="N78" s="934"/>
      <c r="O78" s="934"/>
      <c r="P78" s="935"/>
      <c r="Q78" s="936">
        <v>31</v>
      </c>
      <c r="R78" s="891"/>
      <c r="S78" s="891"/>
      <c r="T78" s="891"/>
      <c r="U78" s="891"/>
      <c r="V78" s="891">
        <v>30</v>
      </c>
      <c r="W78" s="891"/>
      <c r="X78" s="891"/>
      <c r="Y78" s="891"/>
      <c r="Z78" s="891"/>
      <c r="AA78" s="891">
        <v>1</v>
      </c>
      <c r="AB78" s="891"/>
      <c r="AC78" s="891"/>
      <c r="AD78" s="891"/>
      <c r="AE78" s="891"/>
      <c r="AF78" s="891">
        <v>1</v>
      </c>
      <c r="AG78" s="891"/>
      <c r="AH78" s="891"/>
      <c r="AI78" s="891"/>
      <c r="AJ78" s="891"/>
      <c r="AK78" s="891">
        <v>2</v>
      </c>
      <c r="AL78" s="891"/>
      <c r="AM78" s="891"/>
      <c r="AN78" s="891"/>
      <c r="AO78" s="891"/>
      <c r="AP78" s="891" t="s">
        <v>601</v>
      </c>
      <c r="AQ78" s="891"/>
      <c r="AR78" s="891"/>
      <c r="AS78" s="891"/>
      <c r="AT78" s="891"/>
      <c r="AU78" s="891" t="s">
        <v>601</v>
      </c>
      <c r="AV78" s="891"/>
      <c r="AW78" s="891"/>
      <c r="AX78" s="891"/>
      <c r="AY78" s="891"/>
      <c r="AZ78" s="937" t="s">
        <v>602</v>
      </c>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385</v>
      </c>
      <c r="B88" s="850" t="s">
        <v>430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10258</v>
      </c>
      <c r="AG88" s="902"/>
      <c r="AH88" s="902"/>
      <c r="AI88" s="902"/>
      <c r="AJ88" s="902"/>
      <c r="AK88" s="899"/>
      <c r="AL88" s="899"/>
      <c r="AM88" s="899"/>
      <c r="AN88" s="899"/>
      <c r="AO88" s="899"/>
      <c r="AP88" s="902">
        <v>5614</v>
      </c>
      <c r="AQ88" s="902"/>
      <c r="AR88" s="902"/>
      <c r="AS88" s="902"/>
      <c r="AT88" s="902"/>
      <c r="AU88" s="902">
        <v>1045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431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36</v>
      </c>
      <c r="CS102" s="910"/>
      <c r="CT102" s="910"/>
      <c r="CU102" s="910"/>
      <c r="CV102" s="953"/>
      <c r="CW102" s="952">
        <v>19</v>
      </c>
      <c r="CX102" s="910"/>
      <c r="CY102" s="910"/>
      <c r="CZ102" s="910"/>
      <c r="DA102" s="953"/>
      <c r="DB102" s="952" t="s">
        <v>601</v>
      </c>
      <c r="DC102" s="910"/>
      <c r="DD102" s="910"/>
      <c r="DE102" s="910"/>
      <c r="DF102" s="953"/>
      <c r="DG102" s="952" t="s">
        <v>601</v>
      </c>
      <c r="DH102" s="910"/>
      <c r="DI102" s="910"/>
      <c r="DJ102" s="910"/>
      <c r="DK102" s="953"/>
      <c r="DL102" s="952" t="s">
        <v>601</v>
      </c>
      <c r="DM102" s="910"/>
      <c r="DN102" s="910"/>
      <c r="DO102" s="910"/>
      <c r="DP102" s="953"/>
      <c r="DQ102" s="952" t="s">
        <v>601</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432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433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434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436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438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439</v>
      </c>
      <c r="AB109" s="955"/>
      <c r="AC109" s="955"/>
      <c r="AD109" s="955"/>
      <c r="AE109" s="956"/>
      <c r="AF109" s="954" t="s">
        <v>304</v>
      </c>
      <c r="AG109" s="955"/>
      <c r="AH109" s="955"/>
      <c r="AI109" s="955"/>
      <c r="AJ109" s="956"/>
      <c r="AK109" s="954" t="s">
        <v>303</v>
      </c>
      <c r="AL109" s="955"/>
      <c r="AM109" s="955"/>
      <c r="AN109" s="955"/>
      <c r="AO109" s="956"/>
      <c r="AP109" s="954" t="s">
        <v>440</v>
      </c>
      <c r="AQ109" s="955"/>
      <c r="AR109" s="955"/>
      <c r="AS109" s="955"/>
      <c r="AT109" s="957"/>
      <c r="AU109" s="974" t="s">
        <v>438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439</v>
      </c>
      <c r="BR109" s="955"/>
      <c r="BS109" s="955"/>
      <c r="BT109" s="955"/>
      <c r="BU109" s="956"/>
      <c r="BV109" s="954" t="s">
        <v>304</v>
      </c>
      <c r="BW109" s="955"/>
      <c r="BX109" s="955"/>
      <c r="BY109" s="955"/>
      <c r="BZ109" s="956"/>
      <c r="CA109" s="954" t="s">
        <v>303</v>
      </c>
      <c r="CB109" s="955"/>
      <c r="CC109" s="955"/>
      <c r="CD109" s="955"/>
      <c r="CE109" s="956"/>
      <c r="CF109" s="975" t="s">
        <v>440</v>
      </c>
      <c r="CG109" s="975"/>
      <c r="CH109" s="975"/>
      <c r="CI109" s="975"/>
      <c r="CJ109" s="975"/>
      <c r="CK109" s="954" t="s">
        <v>441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439</v>
      </c>
      <c r="DH109" s="955"/>
      <c r="DI109" s="955"/>
      <c r="DJ109" s="955"/>
      <c r="DK109" s="956"/>
      <c r="DL109" s="954" t="s">
        <v>304</v>
      </c>
      <c r="DM109" s="955"/>
      <c r="DN109" s="955"/>
      <c r="DO109" s="955"/>
      <c r="DP109" s="956"/>
      <c r="DQ109" s="954" t="s">
        <v>303</v>
      </c>
      <c r="DR109" s="955"/>
      <c r="DS109" s="955"/>
      <c r="DT109" s="955"/>
      <c r="DU109" s="956"/>
      <c r="DV109" s="954" t="s">
        <v>440</v>
      </c>
      <c r="DW109" s="955"/>
      <c r="DX109" s="955"/>
      <c r="DY109" s="955"/>
      <c r="DZ109" s="957"/>
    </row>
    <row r="110" spans="1:131" s="226" customFormat="1" ht="26.25" customHeight="1">
      <c r="A110" s="958" t="s">
        <v>442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2390157</v>
      </c>
      <c r="AB110" s="962"/>
      <c r="AC110" s="962"/>
      <c r="AD110" s="962"/>
      <c r="AE110" s="963"/>
      <c r="AF110" s="964">
        <v>2451824</v>
      </c>
      <c r="AG110" s="962"/>
      <c r="AH110" s="962"/>
      <c r="AI110" s="962"/>
      <c r="AJ110" s="963"/>
      <c r="AK110" s="964">
        <v>2394153</v>
      </c>
      <c r="AL110" s="962"/>
      <c r="AM110" s="962"/>
      <c r="AN110" s="962"/>
      <c r="AO110" s="963"/>
      <c r="AP110" s="965">
        <v>28.2</v>
      </c>
      <c r="AQ110" s="966"/>
      <c r="AR110" s="966"/>
      <c r="AS110" s="966"/>
      <c r="AT110" s="967"/>
      <c r="AU110" s="968" t="s">
        <v>67</v>
      </c>
      <c r="AV110" s="969"/>
      <c r="AW110" s="969"/>
      <c r="AX110" s="969"/>
      <c r="AY110" s="969"/>
      <c r="AZ110" s="1010" t="s">
        <v>443</v>
      </c>
      <c r="BA110" s="959"/>
      <c r="BB110" s="959"/>
      <c r="BC110" s="959"/>
      <c r="BD110" s="959"/>
      <c r="BE110" s="959"/>
      <c r="BF110" s="959"/>
      <c r="BG110" s="959"/>
      <c r="BH110" s="959"/>
      <c r="BI110" s="959"/>
      <c r="BJ110" s="959"/>
      <c r="BK110" s="959"/>
      <c r="BL110" s="959"/>
      <c r="BM110" s="959"/>
      <c r="BN110" s="959"/>
      <c r="BO110" s="959"/>
      <c r="BP110" s="960"/>
      <c r="BQ110" s="996">
        <v>23687883</v>
      </c>
      <c r="BR110" s="997"/>
      <c r="BS110" s="997"/>
      <c r="BT110" s="997"/>
      <c r="BU110" s="997"/>
      <c r="BV110" s="997">
        <v>23171869</v>
      </c>
      <c r="BW110" s="997"/>
      <c r="BX110" s="997"/>
      <c r="BY110" s="997"/>
      <c r="BZ110" s="997"/>
      <c r="CA110" s="997">
        <v>23900215</v>
      </c>
      <c r="CB110" s="997"/>
      <c r="CC110" s="997"/>
      <c r="CD110" s="997"/>
      <c r="CE110" s="997"/>
      <c r="CF110" s="1011">
        <v>281.7</v>
      </c>
      <c r="CG110" s="1012"/>
      <c r="CH110" s="1012"/>
      <c r="CI110" s="1012"/>
      <c r="CJ110" s="1012"/>
      <c r="CK110" s="1013" t="s">
        <v>444</v>
      </c>
      <c r="CL110" s="1014"/>
      <c r="CM110" s="993" t="s">
        <v>445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420</v>
      </c>
      <c r="DH110" s="997"/>
      <c r="DI110" s="997"/>
      <c r="DJ110" s="997"/>
      <c r="DK110" s="997"/>
      <c r="DL110" s="997" t="s">
        <v>420</v>
      </c>
      <c r="DM110" s="997"/>
      <c r="DN110" s="997"/>
      <c r="DO110" s="997"/>
      <c r="DP110" s="997"/>
      <c r="DQ110" s="997" t="s">
        <v>401</v>
      </c>
      <c r="DR110" s="997"/>
      <c r="DS110" s="997"/>
      <c r="DT110" s="997"/>
      <c r="DU110" s="997"/>
      <c r="DV110" s="998" t="s">
        <v>420</v>
      </c>
      <c r="DW110" s="998"/>
      <c r="DX110" s="998"/>
      <c r="DY110" s="998"/>
      <c r="DZ110" s="999"/>
    </row>
    <row r="111" spans="1:131" s="226" customFormat="1" ht="26.25" customHeight="1">
      <c r="A111" s="1000" t="s">
        <v>446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420</v>
      </c>
      <c r="AB111" s="1004"/>
      <c r="AC111" s="1004"/>
      <c r="AD111" s="1004"/>
      <c r="AE111" s="1005"/>
      <c r="AF111" s="1006" t="s">
        <v>420</v>
      </c>
      <c r="AG111" s="1004"/>
      <c r="AH111" s="1004"/>
      <c r="AI111" s="1004"/>
      <c r="AJ111" s="1005"/>
      <c r="AK111" s="1006" t="s">
        <v>175</v>
      </c>
      <c r="AL111" s="1004"/>
      <c r="AM111" s="1004"/>
      <c r="AN111" s="1004"/>
      <c r="AO111" s="1005"/>
      <c r="AP111" s="1007" t="s">
        <v>175</v>
      </c>
      <c r="AQ111" s="1008"/>
      <c r="AR111" s="1008"/>
      <c r="AS111" s="1008"/>
      <c r="AT111" s="1009"/>
      <c r="AU111" s="970"/>
      <c r="AV111" s="971"/>
      <c r="AW111" s="971"/>
      <c r="AX111" s="971"/>
      <c r="AY111" s="971"/>
      <c r="AZ111" s="1019" t="s">
        <v>447</v>
      </c>
      <c r="BA111" s="1020"/>
      <c r="BB111" s="1020"/>
      <c r="BC111" s="1020"/>
      <c r="BD111" s="1020"/>
      <c r="BE111" s="1020"/>
      <c r="BF111" s="1020"/>
      <c r="BG111" s="1020"/>
      <c r="BH111" s="1020"/>
      <c r="BI111" s="1020"/>
      <c r="BJ111" s="1020"/>
      <c r="BK111" s="1020"/>
      <c r="BL111" s="1020"/>
      <c r="BM111" s="1020"/>
      <c r="BN111" s="1020"/>
      <c r="BO111" s="1020"/>
      <c r="BP111" s="1021"/>
      <c r="BQ111" s="989" t="s">
        <v>420</v>
      </c>
      <c r="BR111" s="990"/>
      <c r="BS111" s="990"/>
      <c r="BT111" s="990"/>
      <c r="BU111" s="990"/>
      <c r="BV111" s="990" t="s">
        <v>420</v>
      </c>
      <c r="BW111" s="990"/>
      <c r="BX111" s="990"/>
      <c r="BY111" s="990"/>
      <c r="BZ111" s="990"/>
      <c r="CA111" s="990" t="s">
        <v>420</v>
      </c>
      <c r="CB111" s="990"/>
      <c r="CC111" s="990"/>
      <c r="CD111" s="990"/>
      <c r="CE111" s="990"/>
      <c r="CF111" s="984" t="s">
        <v>175</v>
      </c>
      <c r="CG111" s="985"/>
      <c r="CH111" s="985"/>
      <c r="CI111" s="985"/>
      <c r="CJ111" s="985"/>
      <c r="CK111" s="1015"/>
      <c r="CL111" s="1016"/>
      <c r="CM111" s="986" t="s">
        <v>448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420</v>
      </c>
      <c r="DH111" s="990"/>
      <c r="DI111" s="990"/>
      <c r="DJ111" s="990"/>
      <c r="DK111" s="990"/>
      <c r="DL111" s="990" t="s">
        <v>420</v>
      </c>
      <c r="DM111" s="990"/>
      <c r="DN111" s="990"/>
      <c r="DO111" s="990"/>
      <c r="DP111" s="990"/>
      <c r="DQ111" s="990" t="s">
        <v>420</v>
      </c>
      <c r="DR111" s="990"/>
      <c r="DS111" s="990"/>
      <c r="DT111" s="990"/>
      <c r="DU111" s="990"/>
      <c r="DV111" s="991" t="s">
        <v>420</v>
      </c>
      <c r="DW111" s="991"/>
      <c r="DX111" s="991"/>
      <c r="DY111" s="991"/>
      <c r="DZ111" s="992"/>
    </row>
    <row r="112" spans="1:131" s="226" customFormat="1" ht="26.25" customHeight="1">
      <c r="A112" s="1022" t="s">
        <v>449</v>
      </c>
      <c r="B112" s="1023"/>
      <c r="C112" s="1020" t="s">
        <v>450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175</v>
      </c>
      <c r="AB112" s="1029"/>
      <c r="AC112" s="1029"/>
      <c r="AD112" s="1029"/>
      <c r="AE112" s="1030"/>
      <c r="AF112" s="1031" t="s">
        <v>175</v>
      </c>
      <c r="AG112" s="1029"/>
      <c r="AH112" s="1029"/>
      <c r="AI112" s="1029"/>
      <c r="AJ112" s="1030"/>
      <c r="AK112" s="1031" t="s">
        <v>175</v>
      </c>
      <c r="AL112" s="1029"/>
      <c r="AM112" s="1029"/>
      <c r="AN112" s="1029"/>
      <c r="AO112" s="1030"/>
      <c r="AP112" s="1032" t="s">
        <v>420</v>
      </c>
      <c r="AQ112" s="1033"/>
      <c r="AR112" s="1033"/>
      <c r="AS112" s="1033"/>
      <c r="AT112" s="1034"/>
      <c r="AU112" s="970"/>
      <c r="AV112" s="971"/>
      <c r="AW112" s="971"/>
      <c r="AX112" s="971"/>
      <c r="AY112" s="971"/>
      <c r="AZ112" s="1019" t="s">
        <v>451</v>
      </c>
      <c r="BA112" s="1020"/>
      <c r="BB112" s="1020"/>
      <c r="BC112" s="1020"/>
      <c r="BD112" s="1020"/>
      <c r="BE112" s="1020"/>
      <c r="BF112" s="1020"/>
      <c r="BG112" s="1020"/>
      <c r="BH112" s="1020"/>
      <c r="BI112" s="1020"/>
      <c r="BJ112" s="1020"/>
      <c r="BK112" s="1020"/>
      <c r="BL112" s="1020"/>
      <c r="BM112" s="1020"/>
      <c r="BN112" s="1020"/>
      <c r="BO112" s="1020"/>
      <c r="BP112" s="1021"/>
      <c r="BQ112" s="989">
        <v>7216909</v>
      </c>
      <c r="BR112" s="990"/>
      <c r="BS112" s="990"/>
      <c r="BT112" s="990"/>
      <c r="BU112" s="990"/>
      <c r="BV112" s="990">
        <v>6992704</v>
      </c>
      <c r="BW112" s="990"/>
      <c r="BX112" s="990"/>
      <c r="BY112" s="990"/>
      <c r="BZ112" s="990"/>
      <c r="CA112" s="990">
        <v>6858984</v>
      </c>
      <c r="CB112" s="990"/>
      <c r="CC112" s="990"/>
      <c r="CD112" s="990"/>
      <c r="CE112" s="990"/>
      <c r="CF112" s="984">
        <v>80.8</v>
      </c>
      <c r="CG112" s="985"/>
      <c r="CH112" s="985"/>
      <c r="CI112" s="985"/>
      <c r="CJ112" s="985"/>
      <c r="CK112" s="1015"/>
      <c r="CL112" s="1016"/>
      <c r="CM112" s="986" t="s">
        <v>452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175</v>
      </c>
      <c r="DH112" s="990"/>
      <c r="DI112" s="990"/>
      <c r="DJ112" s="990"/>
      <c r="DK112" s="990"/>
      <c r="DL112" s="990" t="s">
        <v>175</v>
      </c>
      <c r="DM112" s="990"/>
      <c r="DN112" s="990"/>
      <c r="DO112" s="990"/>
      <c r="DP112" s="990"/>
      <c r="DQ112" s="990" t="s">
        <v>175</v>
      </c>
      <c r="DR112" s="990"/>
      <c r="DS112" s="990"/>
      <c r="DT112" s="990"/>
      <c r="DU112" s="990"/>
      <c r="DV112" s="991" t="s">
        <v>420</v>
      </c>
      <c r="DW112" s="991"/>
      <c r="DX112" s="991"/>
      <c r="DY112" s="991"/>
      <c r="DZ112" s="992"/>
    </row>
    <row r="113" spans="1:130" s="226" customFormat="1" ht="26.25" customHeight="1">
      <c r="A113" s="1024"/>
      <c r="B113" s="1025"/>
      <c r="C113" s="1020" t="s">
        <v>453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459494</v>
      </c>
      <c r="AB113" s="1004"/>
      <c r="AC113" s="1004"/>
      <c r="AD113" s="1004"/>
      <c r="AE113" s="1005"/>
      <c r="AF113" s="1006">
        <v>485600</v>
      </c>
      <c r="AG113" s="1004"/>
      <c r="AH113" s="1004"/>
      <c r="AI113" s="1004"/>
      <c r="AJ113" s="1005"/>
      <c r="AK113" s="1006">
        <v>508583</v>
      </c>
      <c r="AL113" s="1004"/>
      <c r="AM113" s="1004"/>
      <c r="AN113" s="1004"/>
      <c r="AO113" s="1005"/>
      <c r="AP113" s="1007">
        <v>6</v>
      </c>
      <c r="AQ113" s="1008"/>
      <c r="AR113" s="1008"/>
      <c r="AS113" s="1008"/>
      <c r="AT113" s="1009"/>
      <c r="AU113" s="970"/>
      <c r="AV113" s="971"/>
      <c r="AW113" s="971"/>
      <c r="AX113" s="971"/>
      <c r="AY113" s="971"/>
      <c r="AZ113" s="1019" t="s">
        <v>454</v>
      </c>
      <c r="BA113" s="1020"/>
      <c r="BB113" s="1020"/>
      <c r="BC113" s="1020"/>
      <c r="BD113" s="1020"/>
      <c r="BE113" s="1020"/>
      <c r="BF113" s="1020"/>
      <c r="BG113" s="1020"/>
      <c r="BH113" s="1020"/>
      <c r="BI113" s="1020"/>
      <c r="BJ113" s="1020"/>
      <c r="BK113" s="1020"/>
      <c r="BL113" s="1020"/>
      <c r="BM113" s="1020"/>
      <c r="BN113" s="1020"/>
      <c r="BO113" s="1020"/>
      <c r="BP113" s="1021"/>
      <c r="BQ113" s="989">
        <v>706695</v>
      </c>
      <c r="BR113" s="990"/>
      <c r="BS113" s="990"/>
      <c r="BT113" s="990"/>
      <c r="BU113" s="990"/>
      <c r="BV113" s="990">
        <v>993183</v>
      </c>
      <c r="BW113" s="990"/>
      <c r="BX113" s="990"/>
      <c r="BY113" s="990"/>
      <c r="BZ113" s="990"/>
      <c r="CA113" s="990">
        <v>1045419</v>
      </c>
      <c r="CB113" s="990"/>
      <c r="CC113" s="990"/>
      <c r="CD113" s="990"/>
      <c r="CE113" s="990"/>
      <c r="CF113" s="984">
        <v>12.3</v>
      </c>
      <c r="CG113" s="985"/>
      <c r="CH113" s="985"/>
      <c r="CI113" s="985"/>
      <c r="CJ113" s="985"/>
      <c r="CK113" s="1015"/>
      <c r="CL113" s="1016"/>
      <c r="CM113" s="986" t="s">
        <v>455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175</v>
      </c>
      <c r="DH113" s="1029"/>
      <c r="DI113" s="1029"/>
      <c r="DJ113" s="1029"/>
      <c r="DK113" s="1030"/>
      <c r="DL113" s="1031" t="s">
        <v>175</v>
      </c>
      <c r="DM113" s="1029"/>
      <c r="DN113" s="1029"/>
      <c r="DO113" s="1029"/>
      <c r="DP113" s="1030"/>
      <c r="DQ113" s="1031" t="s">
        <v>175</v>
      </c>
      <c r="DR113" s="1029"/>
      <c r="DS113" s="1029"/>
      <c r="DT113" s="1029"/>
      <c r="DU113" s="1030"/>
      <c r="DV113" s="1032" t="s">
        <v>420</v>
      </c>
      <c r="DW113" s="1033"/>
      <c r="DX113" s="1033"/>
      <c r="DY113" s="1033"/>
      <c r="DZ113" s="1034"/>
    </row>
    <row r="114" spans="1:130" s="226" customFormat="1" ht="26.25" customHeight="1">
      <c r="A114" s="1024"/>
      <c r="B114" s="1025"/>
      <c r="C114" s="1020" t="s">
        <v>456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18232</v>
      </c>
      <c r="AB114" s="1029"/>
      <c r="AC114" s="1029"/>
      <c r="AD114" s="1029"/>
      <c r="AE114" s="1030"/>
      <c r="AF114" s="1031">
        <v>82047</v>
      </c>
      <c r="AG114" s="1029"/>
      <c r="AH114" s="1029"/>
      <c r="AI114" s="1029"/>
      <c r="AJ114" s="1030"/>
      <c r="AK114" s="1031">
        <v>106488</v>
      </c>
      <c r="AL114" s="1029"/>
      <c r="AM114" s="1029"/>
      <c r="AN114" s="1029"/>
      <c r="AO114" s="1030"/>
      <c r="AP114" s="1032">
        <v>1.3</v>
      </c>
      <c r="AQ114" s="1033"/>
      <c r="AR114" s="1033"/>
      <c r="AS114" s="1033"/>
      <c r="AT114" s="1034"/>
      <c r="AU114" s="970"/>
      <c r="AV114" s="971"/>
      <c r="AW114" s="971"/>
      <c r="AX114" s="971"/>
      <c r="AY114" s="971"/>
      <c r="AZ114" s="1019" t="s">
        <v>457</v>
      </c>
      <c r="BA114" s="1020"/>
      <c r="BB114" s="1020"/>
      <c r="BC114" s="1020"/>
      <c r="BD114" s="1020"/>
      <c r="BE114" s="1020"/>
      <c r="BF114" s="1020"/>
      <c r="BG114" s="1020"/>
      <c r="BH114" s="1020"/>
      <c r="BI114" s="1020"/>
      <c r="BJ114" s="1020"/>
      <c r="BK114" s="1020"/>
      <c r="BL114" s="1020"/>
      <c r="BM114" s="1020"/>
      <c r="BN114" s="1020"/>
      <c r="BO114" s="1020"/>
      <c r="BP114" s="1021"/>
      <c r="BQ114" s="989">
        <v>2888871</v>
      </c>
      <c r="BR114" s="990"/>
      <c r="BS114" s="990"/>
      <c r="BT114" s="990"/>
      <c r="BU114" s="990"/>
      <c r="BV114" s="990">
        <v>2919797</v>
      </c>
      <c r="BW114" s="990"/>
      <c r="BX114" s="990"/>
      <c r="BY114" s="990"/>
      <c r="BZ114" s="990"/>
      <c r="CA114" s="990">
        <v>2794756</v>
      </c>
      <c r="CB114" s="990"/>
      <c r="CC114" s="990"/>
      <c r="CD114" s="990"/>
      <c r="CE114" s="990"/>
      <c r="CF114" s="984">
        <v>32.9</v>
      </c>
      <c r="CG114" s="985"/>
      <c r="CH114" s="985"/>
      <c r="CI114" s="985"/>
      <c r="CJ114" s="985"/>
      <c r="CK114" s="1015"/>
      <c r="CL114" s="1016"/>
      <c r="CM114" s="986" t="s">
        <v>458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175</v>
      </c>
      <c r="DH114" s="1029"/>
      <c r="DI114" s="1029"/>
      <c r="DJ114" s="1029"/>
      <c r="DK114" s="1030"/>
      <c r="DL114" s="1031" t="s">
        <v>420</v>
      </c>
      <c r="DM114" s="1029"/>
      <c r="DN114" s="1029"/>
      <c r="DO114" s="1029"/>
      <c r="DP114" s="1030"/>
      <c r="DQ114" s="1031" t="s">
        <v>420</v>
      </c>
      <c r="DR114" s="1029"/>
      <c r="DS114" s="1029"/>
      <c r="DT114" s="1029"/>
      <c r="DU114" s="1030"/>
      <c r="DV114" s="1032" t="s">
        <v>459</v>
      </c>
      <c r="DW114" s="1033"/>
      <c r="DX114" s="1033"/>
      <c r="DY114" s="1033"/>
      <c r="DZ114" s="1034"/>
    </row>
    <row r="115" spans="1:130" s="226" customFormat="1" ht="26.25" customHeight="1">
      <c r="A115" s="1024"/>
      <c r="B115" s="1025"/>
      <c r="C115" s="1020" t="s">
        <v>460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724</v>
      </c>
      <c r="AB115" s="1004"/>
      <c r="AC115" s="1004"/>
      <c r="AD115" s="1004"/>
      <c r="AE115" s="1005"/>
      <c r="AF115" s="1006" t="s">
        <v>175</v>
      </c>
      <c r="AG115" s="1004"/>
      <c r="AH115" s="1004"/>
      <c r="AI115" s="1004"/>
      <c r="AJ115" s="1005"/>
      <c r="AK115" s="1006" t="s">
        <v>401</v>
      </c>
      <c r="AL115" s="1004"/>
      <c r="AM115" s="1004"/>
      <c r="AN115" s="1004"/>
      <c r="AO115" s="1005"/>
      <c r="AP115" s="1007" t="s">
        <v>175</v>
      </c>
      <c r="AQ115" s="1008"/>
      <c r="AR115" s="1008"/>
      <c r="AS115" s="1008"/>
      <c r="AT115" s="1009"/>
      <c r="AU115" s="970"/>
      <c r="AV115" s="971"/>
      <c r="AW115" s="971"/>
      <c r="AX115" s="971"/>
      <c r="AY115" s="971"/>
      <c r="AZ115" s="1019" t="s">
        <v>461</v>
      </c>
      <c r="BA115" s="1020"/>
      <c r="BB115" s="1020"/>
      <c r="BC115" s="1020"/>
      <c r="BD115" s="1020"/>
      <c r="BE115" s="1020"/>
      <c r="BF115" s="1020"/>
      <c r="BG115" s="1020"/>
      <c r="BH115" s="1020"/>
      <c r="BI115" s="1020"/>
      <c r="BJ115" s="1020"/>
      <c r="BK115" s="1020"/>
      <c r="BL115" s="1020"/>
      <c r="BM115" s="1020"/>
      <c r="BN115" s="1020"/>
      <c r="BO115" s="1020"/>
      <c r="BP115" s="1021"/>
      <c r="BQ115" s="989">
        <v>724</v>
      </c>
      <c r="BR115" s="990"/>
      <c r="BS115" s="990"/>
      <c r="BT115" s="990"/>
      <c r="BU115" s="990"/>
      <c r="BV115" s="990">
        <v>550</v>
      </c>
      <c r="BW115" s="990"/>
      <c r="BX115" s="990"/>
      <c r="BY115" s="990"/>
      <c r="BZ115" s="990"/>
      <c r="CA115" s="990">
        <v>380</v>
      </c>
      <c r="CB115" s="990"/>
      <c r="CC115" s="990"/>
      <c r="CD115" s="990"/>
      <c r="CE115" s="990"/>
      <c r="CF115" s="984">
        <v>0</v>
      </c>
      <c r="CG115" s="985"/>
      <c r="CH115" s="985"/>
      <c r="CI115" s="985"/>
      <c r="CJ115" s="985"/>
      <c r="CK115" s="1015"/>
      <c r="CL115" s="1016"/>
      <c r="CM115" s="1019" t="s">
        <v>462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175</v>
      </c>
      <c r="DH115" s="1029"/>
      <c r="DI115" s="1029"/>
      <c r="DJ115" s="1029"/>
      <c r="DK115" s="1030"/>
      <c r="DL115" s="1031" t="s">
        <v>175</v>
      </c>
      <c r="DM115" s="1029"/>
      <c r="DN115" s="1029"/>
      <c r="DO115" s="1029"/>
      <c r="DP115" s="1030"/>
      <c r="DQ115" s="1031" t="s">
        <v>420</v>
      </c>
      <c r="DR115" s="1029"/>
      <c r="DS115" s="1029"/>
      <c r="DT115" s="1029"/>
      <c r="DU115" s="1030"/>
      <c r="DV115" s="1032" t="s">
        <v>175</v>
      </c>
      <c r="DW115" s="1033"/>
      <c r="DX115" s="1033"/>
      <c r="DY115" s="1033"/>
      <c r="DZ115" s="1034"/>
    </row>
    <row r="116" spans="1:130" s="226" customFormat="1" ht="26.25" customHeight="1">
      <c r="A116" s="1026"/>
      <c r="B116" s="1027"/>
      <c r="C116" s="1035" t="s">
        <v>463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175</v>
      </c>
      <c r="AB116" s="1029"/>
      <c r="AC116" s="1029"/>
      <c r="AD116" s="1029"/>
      <c r="AE116" s="1030"/>
      <c r="AF116" s="1031" t="s">
        <v>420</v>
      </c>
      <c r="AG116" s="1029"/>
      <c r="AH116" s="1029"/>
      <c r="AI116" s="1029"/>
      <c r="AJ116" s="1030"/>
      <c r="AK116" s="1031" t="s">
        <v>175</v>
      </c>
      <c r="AL116" s="1029"/>
      <c r="AM116" s="1029"/>
      <c r="AN116" s="1029"/>
      <c r="AO116" s="1030"/>
      <c r="AP116" s="1032" t="s">
        <v>175</v>
      </c>
      <c r="AQ116" s="1033"/>
      <c r="AR116" s="1033"/>
      <c r="AS116" s="1033"/>
      <c r="AT116" s="1034"/>
      <c r="AU116" s="970"/>
      <c r="AV116" s="971"/>
      <c r="AW116" s="971"/>
      <c r="AX116" s="971"/>
      <c r="AY116" s="971"/>
      <c r="AZ116" s="1037" t="s">
        <v>464</v>
      </c>
      <c r="BA116" s="1038"/>
      <c r="BB116" s="1038"/>
      <c r="BC116" s="1038"/>
      <c r="BD116" s="1038"/>
      <c r="BE116" s="1038"/>
      <c r="BF116" s="1038"/>
      <c r="BG116" s="1038"/>
      <c r="BH116" s="1038"/>
      <c r="BI116" s="1038"/>
      <c r="BJ116" s="1038"/>
      <c r="BK116" s="1038"/>
      <c r="BL116" s="1038"/>
      <c r="BM116" s="1038"/>
      <c r="BN116" s="1038"/>
      <c r="BO116" s="1038"/>
      <c r="BP116" s="1039"/>
      <c r="BQ116" s="989" t="s">
        <v>175</v>
      </c>
      <c r="BR116" s="990"/>
      <c r="BS116" s="990"/>
      <c r="BT116" s="990"/>
      <c r="BU116" s="990"/>
      <c r="BV116" s="990" t="s">
        <v>175</v>
      </c>
      <c r="BW116" s="990"/>
      <c r="BX116" s="990"/>
      <c r="BY116" s="990"/>
      <c r="BZ116" s="990"/>
      <c r="CA116" s="990" t="s">
        <v>420</v>
      </c>
      <c r="CB116" s="990"/>
      <c r="CC116" s="990"/>
      <c r="CD116" s="990"/>
      <c r="CE116" s="990"/>
      <c r="CF116" s="984" t="s">
        <v>175</v>
      </c>
      <c r="CG116" s="985"/>
      <c r="CH116" s="985"/>
      <c r="CI116" s="985"/>
      <c r="CJ116" s="985"/>
      <c r="CK116" s="1015"/>
      <c r="CL116" s="1016"/>
      <c r="CM116" s="986" t="s">
        <v>465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175</v>
      </c>
      <c r="DH116" s="1029"/>
      <c r="DI116" s="1029"/>
      <c r="DJ116" s="1029"/>
      <c r="DK116" s="1030"/>
      <c r="DL116" s="1031" t="s">
        <v>175</v>
      </c>
      <c r="DM116" s="1029"/>
      <c r="DN116" s="1029"/>
      <c r="DO116" s="1029"/>
      <c r="DP116" s="1030"/>
      <c r="DQ116" s="1031" t="s">
        <v>175</v>
      </c>
      <c r="DR116" s="1029"/>
      <c r="DS116" s="1029"/>
      <c r="DT116" s="1029"/>
      <c r="DU116" s="1030"/>
      <c r="DV116" s="1032" t="s">
        <v>175</v>
      </c>
      <c r="DW116" s="1033"/>
      <c r="DX116" s="1033"/>
      <c r="DY116" s="1033"/>
      <c r="DZ116" s="1034"/>
    </row>
    <row r="117" spans="1:130" s="226" customFormat="1" ht="26.25" customHeight="1">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466</v>
      </c>
      <c r="Z117" s="956"/>
      <c r="AA117" s="1046">
        <v>2868607</v>
      </c>
      <c r="AB117" s="1047"/>
      <c r="AC117" s="1047"/>
      <c r="AD117" s="1047"/>
      <c r="AE117" s="1048"/>
      <c r="AF117" s="1049">
        <v>3019471</v>
      </c>
      <c r="AG117" s="1047"/>
      <c r="AH117" s="1047"/>
      <c r="AI117" s="1047"/>
      <c r="AJ117" s="1048"/>
      <c r="AK117" s="1049">
        <v>3009224</v>
      </c>
      <c r="AL117" s="1047"/>
      <c r="AM117" s="1047"/>
      <c r="AN117" s="1047"/>
      <c r="AO117" s="1048"/>
      <c r="AP117" s="1050"/>
      <c r="AQ117" s="1051"/>
      <c r="AR117" s="1051"/>
      <c r="AS117" s="1051"/>
      <c r="AT117" s="1052"/>
      <c r="AU117" s="970"/>
      <c r="AV117" s="971"/>
      <c r="AW117" s="971"/>
      <c r="AX117" s="971"/>
      <c r="AY117" s="971"/>
      <c r="AZ117" s="1037" t="s">
        <v>467</v>
      </c>
      <c r="BA117" s="1038"/>
      <c r="BB117" s="1038"/>
      <c r="BC117" s="1038"/>
      <c r="BD117" s="1038"/>
      <c r="BE117" s="1038"/>
      <c r="BF117" s="1038"/>
      <c r="BG117" s="1038"/>
      <c r="BH117" s="1038"/>
      <c r="BI117" s="1038"/>
      <c r="BJ117" s="1038"/>
      <c r="BK117" s="1038"/>
      <c r="BL117" s="1038"/>
      <c r="BM117" s="1038"/>
      <c r="BN117" s="1038"/>
      <c r="BO117" s="1038"/>
      <c r="BP117" s="1039"/>
      <c r="BQ117" s="989" t="s">
        <v>175</v>
      </c>
      <c r="BR117" s="990"/>
      <c r="BS117" s="990"/>
      <c r="BT117" s="990"/>
      <c r="BU117" s="990"/>
      <c r="BV117" s="990" t="s">
        <v>468</v>
      </c>
      <c r="BW117" s="990"/>
      <c r="BX117" s="990"/>
      <c r="BY117" s="990"/>
      <c r="BZ117" s="990"/>
      <c r="CA117" s="990" t="s">
        <v>175</v>
      </c>
      <c r="CB117" s="990"/>
      <c r="CC117" s="990"/>
      <c r="CD117" s="990"/>
      <c r="CE117" s="990"/>
      <c r="CF117" s="984" t="s">
        <v>175</v>
      </c>
      <c r="CG117" s="985"/>
      <c r="CH117" s="985"/>
      <c r="CI117" s="985"/>
      <c r="CJ117" s="985"/>
      <c r="CK117" s="1015"/>
      <c r="CL117" s="1016"/>
      <c r="CM117" s="986" t="s">
        <v>469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468</v>
      </c>
      <c r="DH117" s="1029"/>
      <c r="DI117" s="1029"/>
      <c r="DJ117" s="1029"/>
      <c r="DK117" s="1030"/>
      <c r="DL117" s="1031" t="s">
        <v>175</v>
      </c>
      <c r="DM117" s="1029"/>
      <c r="DN117" s="1029"/>
      <c r="DO117" s="1029"/>
      <c r="DP117" s="1030"/>
      <c r="DQ117" s="1031" t="s">
        <v>468</v>
      </c>
      <c r="DR117" s="1029"/>
      <c r="DS117" s="1029"/>
      <c r="DT117" s="1029"/>
      <c r="DU117" s="1030"/>
      <c r="DV117" s="1032" t="s">
        <v>175</v>
      </c>
      <c r="DW117" s="1033"/>
      <c r="DX117" s="1033"/>
      <c r="DY117" s="1033"/>
      <c r="DZ117" s="1034"/>
    </row>
    <row r="118" spans="1:130" s="226" customFormat="1" ht="26.25" customHeight="1">
      <c r="A118" s="974" t="s">
        <v>441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439</v>
      </c>
      <c r="AB118" s="955"/>
      <c r="AC118" s="955"/>
      <c r="AD118" s="955"/>
      <c r="AE118" s="956"/>
      <c r="AF118" s="954" t="s">
        <v>304</v>
      </c>
      <c r="AG118" s="955"/>
      <c r="AH118" s="955"/>
      <c r="AI118" s="955"/>
      <c r="AJ118" s="956"/>
      <c r="AK118" s="954" t="s">
        <v>303</v>
      </c>
      <c r="AL118" s="955"/>
      <c r="AM118" s="955"/>
      <c r="AN118" s="955"/>
      <c r="AO118" s="956"/>
      <c r="AP118" s="1041" t="s">
        <v>440</v>
      </c>
      <c r="AQ118" s="1042"/>
      <c r="AR118" s="1042"/>
      <c r="AS118" s="1042"/>
      <c r="AT118" s="1043"/>
      <c r="AU118" s="970"/>
      <c r="AV118" s="971"/>
      <c r="AW118" s="971"/>
      <c r="AX118" s="971"/>
      <c r="AY118" s="971"/>
      <c r="AZ118" s="1044" t="s">
        <v>470</v>
      </c>
      <c r="BA118" s="1035"/>
      <c r="BB118" s="1035"/>
      <c r="BC118" s="1035"/>
      <c r="BD118" s="1035"/>
      <c r="BE118" s="1035"/>
      <c r="BF118" s="1035"/>
      <c r="BG118" s="1035"/>
      <c r="BH118" s="1035"/>
      <c r="BI118" s="1035"/>
      <c r="BJ118" s="1035"/>
      <c r="BK118" s="1035"/>
      <c r="BL118" s="1035"/>
      <c r="BM118" s="1035"/>
      <c r="BN118" s="1035"/>
      <c r="BO118" s="1035"/>
      <c r="BP118" s="1036"/>
      <c r="BQ118" s="1067" t="s">
        <v>468</v>
      </c>
      <c r="BR118" s="1068"/>
      <c r="BS118" s="1068"/>
      <c r="BT118" s="1068"/>
      <c r="BU118" s="1068"/>
      <c r="BV118" s="1068" t="s">
        <v>468</v>
      </c>
      <c r="BW118" s="1068"/>
      <c r="BX118" s="1068"/>
      <c r="BY118" s="1068"/>
      <c r="BZ118" s="1068"/>
      <c r="CA118" s="1068" t="s">
        <v>471</v>
      </c>
      <c r="CB118" s="1068"/>
      <c r="CC118" s="1068"/>
      <c r="CD118" s="1068"/>
      <c r="CE118" s="1068"/>
      <c r="CF118" s="984" t="s">
        <v>175</v>
      </c>
      <c r="CG118" s="985"/>
      <c r="CH118" s="985"/>
      <c r="CI118" s="985"/>
      <c r="CJ118" s="985"/>
      <c r="CK118" s="1015"/>
      <c r="CL118" s="1016"/>
      <c r="CM118" s="986" t="s">
        <v>472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175</v>
      </c>
      <c r="DH118" s="1029"/>
      <c r="DI118" s="1029"/>
      <c r="DJ118" s="1029"/>
      <c r="DK118" s="1030"/>
      <c r="DL118" s="1031" t="s">
        <v>175</v>
      </c>
      <c r="DM118" s="1029"/>
      <c r="DN118" s="1029"/>
      <c r="DO118" s="1029"/>
      <c r="DP118" s="1030"/>
      <c r="DQ118" s="1031" t="s">
        <v>468</v>
      </c>
      <c r="DR118" s="1029"/>
      <c r="DS118" s="1029"/>
      <c r="DT118" s="1029"/>
      <c r="DU118" s="1030"/>
      <c r="DV118" s="1032" t="s">
        <v>473</v>
      </c>
      <c r="DW118" s="1033"/>
      <c r="DX118" s="1033"/>
      <c r="DY118" s="1033"/>
      <c r="DZ118" s="1034"/>
    </row>
    <row r="119" spans="1:130" s="226" customFormat="1" ht="26.25" customHeight="1">
      <c r="A119" s="1128" t="s">
        <v>444</v>
      </c>
      <c r="B119" s="1014"/>
      <c r="C119" s="993" t="s">
        <v>445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175</v>
      </c>
      <c r="AB119" s="962"/>
      <c r="AC119" s="962"/>
      <c r="AD119" s="962"/>
      <c r="AE119" s="963"/>
      <c r="AF119" s="964" t="s">
        <v>175</v>
      </c>
      <c r="AG119" s="962"/>
      <c r="AH119" s="962"/>
      <c r="AI119" s="962"/>
      <c r="AJ119" s="963"/>
      <c r="AK119" s="964" t="s">
        <v>175</v>
      </c>
      <c r="AL119" s="962"/>
      <c r="AM119" s="962"/>
      <c r="AN119" s="962"/>
      <c r="AO119" s="963"/>
      <c r="AP119" s="965" t="s">
        <v>175</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474</v>
      </c>
      <c r="BP119" s="1076"/>
      <c r="BQ119" s="1067">
        <v>34501082</v>
      </c>
      <c r="BR119" s="1068"/>
      <c r="BS119" s="1068"/>
      <c r="BT119" s="1068"/>
      <c r="BU119" s="1068"/>
      <c r="BV119" s="1068">
        <v>34078103</v>
      </c>
      <c r="BW119" s="1068"/>
      <c r="BX119" s="1068"/>
      <c r="BY119" s="1068"/>
      <c r="BZ119" s="1068"/>
      <c r="CA119" s="1068">
        <v>34599754</v>
      </c>
      <c r="CB119" s="1068"/>
      <c r="CC119" s="1068"/>
      <c r="CD119" s="1068"/>
      <c r="CE119" s="1068"/>
      <c r="CF119" s="1069"/>
      <c r="CG119" s="1070"/>
      <c r="CH119" s="1070"/>
      <c r="CI119" s="1070"/>
      <c r="CJ119" s="1071"/>
      <c r="CK119" s="1017"/>
      <c r="CL119" s="1018"/>
      <c r="CM119" s="1072" t="s">
        <v>475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468</v>
      </c>
      <c r="DH119" s="1054"/>
      <c r="DI119" s="1054"/>
      <c r="DJ119" s="1054"/>
      <c r="DK119" s="1055"/>
      <c r="DL119" s="1053" t="s">
        <v>175</v>
      </c>
      <c r="DM119" s="1054"/>
      <c r="DN119" s="1054"/>
      <c r="DO119" s="1054"/>
      <c r="DP119" s="1055"/>
      <c r="DQ119" s="1053" t="s">
        <v>175</v>
      </c>
      <c r="DR119" s="1054"/>
      <c r="DS119" s="1054"/>
      <c r="DT119" s="1054"/>
      <c r="DU119" s="1055"/>
      <c r="DV119" s="1056" t="s">
        <v>471</v>
      </c>
      <c r="DW119" s="1057"/>
      <c r="DX119" s="1057"/>
      <c r="DY119" s="1057"/>
      <c r="DZ119" s="1058"/>
    </row>
    <row r="120" spans="1:130" s="226" customFormat="1" ht="26.25" customHeight="1">
      <c r="A120" s="1129"/>
      <c r="B120" s="1016"/>
      <c r="C120" s="986" t="s">
        <v>448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175</v>
      </c>
      <c r="AB120" s="1029"/>
      <c r="AC120" s="1029"/>
      <c r="AD120" s="1029"/>
      <c r="AE120" s="1030"/>
      <c r="AF120" s="1031" t="s">
        <v>175</v>
      </c>
      <c r="AG120" s="1029"/>
      <c r="AH120" s="1029"/>
      <c r="AI120" s="1029"/>
      <c r="AJ120" s="1030"/>
      <c r="AK120" s="1031" t="s">
        <v>175</v>
      </c>
      <c r="AL120" s="1029"/>
      <c r="AM120" s="1029"/>
      <c r="AN120" s="1029"/>
      <c r="AO120" s="1030"/>
      <c r="AP120" s="1032" t="s">
        <v>471</v>
      </c>
      <c r="AQ120" s="1033"/>
      <c r="AR120" s="1033"/>
      <c r="AS120" s="1033"/>
      <c r="AT120" s="1034"/>
      <c r="AU120" s="1059" t="s">
        <v>476</v>
      </c>
      <c r="AV120" s="1060"/>
      <c r="AW120" s="1060"/>
      <c r="AX120" s="1060"/>
      <c r="AY120" s="1061"/>
      <c r="AZ120" s="1010" t="s">
        <v>477</v>
      </c>
      <c r="BA120" s="959"/>
      <c r="BB120" s="959"/>
      <c r="BC120" s="959"/>
      <c r="BD120" s="959"/>
      <c r="BE120" s="959"/>
      <c r="BF120" s="959"/>
      <c r="BG120" s="959"/>
      <c r="BH120" s="959"/>
      <c r="BI120" s="959"/>
      <c r="BJ120" s="959"/>
      <c r="BK120" s="959"/>
      <c r="BL120" s="959"/>
      <c r="BM120" s="959"/>
      <c r="BN120" s="959"/>
      <c r="BO120" s="959"/>
      <c r="BP120" s="960"/>
      <c r="BQ120" s="996">
        <v>8146138</v>
      </c>
      <c r="BR120" s="997"/>
      <c r="BS120" s="997"/>
      <c r="BT120" s="997"/>
      <c r="BU120" s="997"/>
      <c r="BV120" s="997">
        <v>8303719</v>
      </c>
      <c r="BW120" s="997"/>
      <c r="BX120" s="997"/>
      <c r="BY120" s="997"/>
      <c r="BZ120" s="997"/>
      <c r="CA120" s="997">
        <v>8114323</v>
      </c>
      <c r="CB120" s="997"/>
      <c r="CC120" s="997"/>
      <c r="CD120" s="997"/>
      <c r="CE120" s="997"/>
      <c r="CF120" s="1011">
        <v>95.6</v>
      </c>
      <c r="CG120" s="1012"/>
      <c r="CH120" s="1012"/>
      <c r="CI120" s="1012"/>
      <c r="CJ120" s="1012"/>
      <c r="CK120" s="1077" t="s">
        <v>478</v>
      </c>
      <c r="CL120" s="1078"/>
      <c r="CM120" s="1078"/>
      <c r="CN120" s="1078"/>
      <c r="CO120" s="1079"/>
      <c r="CP120" s="1085" t="s">
        <v>479</v>
      </c>
      <c r="CQ120" s="1086"/>
      <c r="CR120" s="1086"/>
      <c r="CS120" s="1086"/>
      <c r="CT120" s="1086"/>
      <c r="CU120" s="1086"/>
      <c r="CV120" s="1086"/>
      <c r="CW120" s="1086"/>
      <c r="CX120" s="1086"/>
      <c r="CY120" s="1086"/>
      <c r="CZ120" s="1086"/>
      <c r="DA120" s="1086"/>
      <c r="DB120" s="1086"/>
      <c r="DC120" s="1086"/>
      <c r="DD120" s="1086"/>
      <c r="DE120" s="1086"/>
      <c r="DF120" s="1087"/>
      <c r="DG120" s="996">
        <v>3519074</v>
      </c>
      <c r="DH120" s="997"/>
      <c r="DI120" s="997"/>
      <c r="DJ120" s="997"/>
      <c r="DK120" s="997"/>
      <c r="DL120" s="997">
        <v>3400924</v>
      </c>
      <c r="DM120" s="997"/>
      <c r="DN120" s="997"/>
      <c r="DO120" s="997"/>
      <c r="DP120" s="997"/>
      <c r="DQ120" s="997">
        <v>3344612</v>
      </c>
      <c r="DR120" s="997"/>
      <c r="DS120" s="997"/>
      <c r="DT120" s="997"/>
      <c r="DU120" s="997"/>
      <c r="DV120" s="998">
        <v>39.4</v>
      </c>
      <c r="DW120" s="998"/>
      <c r="DX120" s="998"/>
      <c r="DY120" s="998"/>
      <c r="DZ120" s="999"/>
    </row>
    <row r="121" spans="1:130" s="226" customFormat="1" ht="26.25" customHeight="1">
      <c r="A121" s="1129"/>
      <c r="B121" s="1016"/>
      <c r="C121" s="1037" t="s">
        <v>480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471</v>
      </c>
      <c r="AB121" s="1029"/>
      <c r="AC121" s="1029"/>
      <c r="AD121" s="1029"/>
      <c r="AE121" s="1030"/>
      <c r="AF121" s="1031" t="s">
        <v>471</v>
      </c>
      <c r="AG121" s="1029"/>
      <c r="AH121" s="1029"/>
      <c r="AI121" s="1029"/>
      <c r="AJ121" s="1030"/>
      <c r="AK121" s="1031" t="s">
        <v>471</v>
      </c>
      <c r="AL121" s="1029"/>
      <c r="AM121" s="1029"/>
      <c r="AN121" s="1029"/>
      <c r="AO121" s="1030"/>
      <c r="AP121" s="1032" t="s">
        <v>175</v>
      </c>
      <c r="AQ121" s="1033"/>
      <c r="AR121" s="1033"/>
      <c r="AS121" s="1033"/>
      <c r="AT121" s="1034"/>
      <c r="AU121" s="1062"/>
      <c r="AV121" s="1063"/>
      <c r="AW121" s="1063"/>
      <c r="AX121" s="1063"/>
      <c r="AY121" s="1064"/>
      <c r="AZ121" s="1019" t="s">
        <v>481</v>
      </c>
      <c r="BA121" s="1020"/>
      <c r="BB121" s="1020"/>
      <c r="BC121" s="1020"/>
      <c r="BD121" s="1020"/>
      <c r="BE121" s="1020"/>
      <c r="BF121" s="1020"/>
      <c r="BG121" s="1020"/>
      <c r="BH121" s="1020"/>
      <c r="BI121" s="1020"/>
      <c r="BJ121" s="1020"/>
      <c r="BK121" s="1020"/>
      <c r="BL121" s="1020"/>
      <c r="BM121" s="1020"/>
      <c r="BN121" s="1020"/>
      <c r="BO121" s="1020"/>
      <c r="BP121" s="1021"/>
      <c r="BQ121" s="989">
        <v>79011</v>
      </c>
      <c r="BR121" s="990"/>
      <c r="BS121" s="990"/>
      <c r="BT121" s="990"/>
      <c r="BU121" s="990"/>
      <c r="BV121" s="990">
        <v>62735</v>
      </c>
      <c r="BW121" s="990"/>
      <c r="BX121" s="990"/>
      <c r="BY121" s="990"/>
      <c r="BZ121" s="990"/>
      <c r="CA121" s="990">
        <v>45834</v>
      </c>
      <c r="CB121" s="990"/>
      <c r="CC121" s="990"/>
      <c r="CD121" s="990"/>
      <c r="CE121" s="990"/>
      <c r="CF121" s="984">
        <v>0.5</v>
      </c>
      <c r="CG121" s="985"/>
      <c r="CH121" s="985"/>
      <c r="CI121" s="985"/>
      <c r="CJ121" s="985"/>
      <c r="CK121" s="1080"/>
      <c r="CL121" s="1081"/>
      <c r="CM121" s="1081"/>
      <c r="CN121" s="1081"/>
      <c r="CO121" s="1082"/>
      <c r="CP121" s="1090" t="s">
        <v>482</v>
      </c>
      <c r="CQ121" s="1091"/>
      <c r="CR121" s="1091"/>
      <c r="CS121" s="1091"/>
      <c r="CT121" s="1091"/>
      <c r="CU121" s="1091"/>
      <c r="CV121" s="1091"/>
      <c r="CW121" s="1091"/>
      <c r="CX121" s="1091"/>
      <c r="CY121" s="1091"/>
      <c r="CZ121" s="1091"/>
      <c r="DA121" s="1091"/>
      <c r="DB121" s="1091"/>
      <c r="DC121" s="1091"/>
      <c r="DD121" s="1091"/>
      <c r="DE121" s="1091"/>
      <c r="DF121" s="1092"/>
      <c r="DG121" s="989">
        <v>1238817</v>
      </c>
      <c r="DH121" s="990"/>
      <c r="DI121" s="990"/>
      <c r="DJ121" s="990"/>
      <c r="DK121" s="990"/>
      <c r="DL121" s="990">
        <v>1303339</v>
      </c>
      <c r="DM121" s="990"/>
      <c r="DN121" s="990"/>
      <c r="DO121" s="990"/>
      <c r="DP121" s="990"/>
      <c r="DQ121" s="990">
        <v>1321490</v>
      </c>
      <c r="DR121" s="990"/>
      <c r="DS121" s="990"/>
      <c r="DT121" s="990"/>
      <c r="DU121" s="990"/>
      <c r="DV121" s="991">
        <v>15.6</v>
      </c>
      <c r="DW121" s="991"/>
      <c r="DX121" s="991"/>
      <c r="DY121" s="991"/>
      <c r="DZ121" s="992"/>
    </row>
    <row r="122" spans="1:130" s="226" customFormat="1" ht="26.25" customHeight="1">
      <c r="A122" s="1129"/>
      <c r="B122" s="1016"/>
      <c r="C122" s="986" t="s">
        <v>458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471</v>
      </c>
      <c r="AB122" s="1029"/>
      <c r="AC122" s="1029"/>
      <c r="AD122" s="1029"/>
      <c r="AE122" s="1030"/>
      <c r="AF122" s="1031" t="s">
        <v>175</v>
      </c>
      <c r="AG122" s="1029"/>
      <c r="AH122" s="1029"/>
      <c r="AI122" s="1029"/>
      <c r="AJ122" s="1030"/>
      <c r="AK122" s="1031" t="s">
        <v>468</v>
      </c>
      <c r="AL122" s="1029"/>
      <c r="AM122" s="1029"/>
      <c r="AN122" s="1029"/>
      <c r="AO122" s="1030"/>
      <c r="AP122" s="1032" t="s">
        <v>175</v>
      </c>
      <c r="AQ122" s="1033"/>
      <c r="AR122" s="1033"/>
      <c r="AS122" s="1033"/>
      <c r="AT122" s="1034"/>
      <c r="AU122" s="1062"/>
      <c r="AV122" s="1063"/>
      <c r="AW122" s="1063"/>
      <c r="AX122" s="1063"/>
      <c r="AY122" s="1064"/>
      <c r="AZ122" s="1044" t="s">
        <v>483</v>
      </c>
      <c r="BA122" s="1035"/>
      <c r="BB122" s="1035"/>
      <c r="BC122" s="1035"/>
      <c r="BD122" s="1035"/>
      <c r="BE122" s="1035"/>
      <c r="BF122" s="1035"/>
      <c r="BG122" s="1035"/>
      <c r="BH122" s="1035"/>
      <c r="BI122" s="1035"/>
      <c r="BJ122" s="1035"/>
      <c r="BK122" s="1035"/>
      <c r="BL122" s="1035"/>
      <c r="BM122" s="1035"/>
      <c r="BN122" s="1035"/>
      <c r="BO122" s="1035"/>
      <c r="BP122" s="1036"/>
      <c r="BQ122" s="1067">
        <v>22779970</v>
      </c>
      <c r="BR122" s="1068"/>
      <c r="BS122" s="1068"/>
      <c r="BT122" s="1068"/>
      <c r="BU122" s="1068"/>
      <c r="BV122" s="1068">
        <v>22367472</v>
      </c>
      <c r="BW122" s="1068"/>
      <c r="BX122" s="1068"/>
      <c r="BY122" s="1068"/>
      <c r="BZ122" s="1068"/>
      <c r="CA122" s="1068">
        <v>22819241</v>
      </c>
      <c r="CB122" s="1068"/>
      <c r="CC122" s="1068"/>
      <c r="CD122" s="1068"/>
      <c r="CE122" s="1068"/>
      <c r="CF122" s="1088">
        <v>268.89999999999998</v>
      </c>
      <c r="CG122" s="1089"/>
      <c r="CH122" s="1089"/>
      <c r="CI122" s="1089"/>
      <c r="CJ122" s="1089"/>
      <c r="CK122" s="1080"/>
      <c r="CL122" s="1081"/>
      <c r="CM122" s="1081"/>
      <c r="CN122" s="1081"/>
      <c r="CO122" s="1082"/>
      <c r="CP122" s="1090" t="s">
        <v>484</v>
      </c>
      <c r="CQ122" s="1091"/>
      <c r="CR122" s="1091"/>
      <c r="CS122" s="1091"/>
      <c r="CT122" s="1091"/>
      <c r="CU122" s="1091"/>
      <c r="CV122" s="1091"/>
      <c r="CW122" s="1091"/>
      <c r="CX122" s="1091"/>
      <c r="CY122" s="1091"/>
      <c r="CZ122" s="1091"/>
      <c r="DA122" s="1091"/>
      <c r="DB122" s="1091"/>
      <c r="DC122" s="1091"/>
      <c r="DD122" s="1091"/>
      <c r="DE122" s="1091"/>
      <c r="DF122" s="1092"/>
      <c r="DG122" s="989">
        <v>1378789</v>
      </c>
      <c r="DH122" s="990"/>
      <c r="DI122" s="990"/>
      <c r="DJ122" s="990"/>
      <c r="DK122" s="990"/>
      <c r="DL122" s="990">
        <v>1299652</v>
      </c>
      <c r="DM122" s="990"/>
      <c r="DN122" s="990"/>
      <c r="DO122" s="990"/>
      <c r="DP122" s="990"/>
      <c r="DQ122" s="990">
        <v>1216044</v>
      </c>
      <c r="DR122" s="990"/>
      <c r="DS122" s="990"/>
      <c r="DT122" s="990"/>
      <c r="DU122" s="990"/>
      <c r="DV122" s="991">
        <v>14.3</v>
      </c>
      <c r="DW122" s="991"/>
      <c r="DX122" s="991"/>
      <c r="DY122" s="991"/>
      <c r="DZ122" s="992"/>
    </row>
    <row r="123" spans="1:130" s="226" customFormat="1" ht="26.25" customHeight="1">
      <c r="A123" s="1129"/>
      <c r="B123" s="1016"/>
      <c r="C123" s="986" t="s">
        <v>465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175</v>
      </c>
      <c r="AB123" s="1029"/>
      <c r="AC123" s="1029"/>
      <c r="AD123" s="1029"/>
      <c r="AE123" s="1030"/>
      <c r="AF123" s="1031" t="s">
        <v>175</v>
      </c>
      <c r="AG123" s="1029"/>
      <c r="AH123" s="1029"/>
      <c r="AI123" s="1029"/>
      <c r="AJ123" s="1030"/>
      <c r="AK123" s="1031" t="s">
        <v>471</v>
      </c>
      <c r="AL123" s="1029"/>
      <c r="AM123" s="1029"/>
      <c r="AN123" s="1029"/>
      <c r="AO123" s="1030"/>
      <c r="AP123" s="1032" t="s">
        <v>485</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486</v>
      </c>
      <c r="BP123" s="1076"/>
      <c r="BQ123" s="1135">
        <v>31005119</v>
      </c>
      <c r="BR123" s="1136"/>
      <c r="BS123" s="1136"/>
      <c r="BT123" s="1136"/>
      <c r="BU123" s="1136"/>
      <c r="BV123" s="1136">
        <v>30733926</v>
      </c>
      <c r="BW123" s="1136"/>
      <c r="BX123" s="1136"/>
      <c r="BY123" s="1136"/>
      <c r="BZ123" s="1136"/>
      <c r="CA123" s="1136">
        <v>30979398</v>
      </c>
      <c r="CB123" s="1136"/>
      <c r="CC123" s="1136"/>
      <c r="CD123" s="1136"/>
      <c r="CE123" s="1136"/>
      <c r="CF123" s="1069"/>
      <c r="CG123" s="1070"/>
      <c r="CH123" s="1070"/>
      <c r="CI123" s="1070"/>
      <c r="CJ123" s="1071"/>
      <c r="CK123" s="1080"/>
      <c r="CL123" s="1081"/>
      <c r="CM123" s="1081"/>
      <c r="CN123" s="1081"/>
      <c r="CO123" s="1082"/>
      <c r="CP123" s="1090" t="s">
        <v>487</v>
      </c>
      <c r="CQ123" s="1091"/>
      <c r="CR123" s="1091"/>
      <c r="CS123" s="1091"/>
      <c r="CT123" s="1091"/>
      <c r="CU123" s="1091"/>
      <c r="CV123" s="1091"/>
      <c r="CW123" s="1091"/>
      <c r="CX123" s="1091"/>
      <c r="CY123" s="1091"/>
      <c r="CZ123" s="1091"/>
      <c r="DA123" s="1091"/>
      <c r="DB123" s="1091"/>
      <c r="DC123" s="1091"/>
      <c r="DD123" s="1091"/>
      <c r="DE123" s="1091"/>
      <c r="DF123" s="1092"/>
      <c r="DG123" s="1028">
        <v>559447</v>
      </c>
      <c r="DH123" s="1029"/>
      <c r="DI123" s="1029"/>
      <c r="DJ123" s="1029"/>
      <c r="DK123" s="1030"/>
      <c r="DL123" s="1031">
        <v>578349</v>
      </c>
      <c r="DM123" s="1029"/>
      <c r="DN123" s="1029"/>
      <c r="DO123" s="1029"/>
      <c r="DP123" s="1030"/>
      <c r="DQ123" s="1031">
        <v>612028</v>
      </c>
      <c r="DR123" s="1029"/>
      <c r="DS123" s="1029"/>
      <c r="DT123" s="1029"/>
      <c r="DU123" s="1030"/>
      <c r="DV123" s="1032">
        <v>7.2</v>
      </c>
      <c r="DW123" s="1033"/>
      <c r="DX123" s="1033"/>
      <c r="DY123" s="1033"/>
      <c r="DZ123" s="1034"/>
    </row>
    <row r="124" spans="1:130" s="226" customFormat="1" ht="26.25" customHeight="1" thickBot="1">
      <c r="A124" s="1129"/>
      <c r="B124" s="1016"/>
      <c r="C124" s="986" t="s">
        <v>469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v>724</v>
      </c>
      <c r="AB124" s="1029"/>
      <c r="AC124" s="1029"/>
      <c r="AD124" s="1029"/>
      <c r="AE124" s="1030"/>
      <c r="AF124" s="1031" t="s">
        <v>473</v>
      </c>
      <c r="AG124" s="1029"/>
      <c r="AH124" s="1029"/>
      <c r="AI124" s="1029"/>
      <c r="AJ124" s="1030"/>
      <c r="AK124" s="1031" t="s">
        <v>473</v>
      </c>
      <c r="AL124" s="1029"/>
      <c r="AM124" s="1029"/>
      <c r="AN124" s="1029"/>
      <c r="AO124" s="1030"/>
      <c r="AP124" s="1032" t="s">
        <v>175</v>
      </c>
      <c r="AQ124" s="1033"/>
      <c r="AR124" s="1033"/>
      <c r="AS124" s="1033"/>
      <c r="AT124" s="1034"/>
      <c r="AU124" s="1131" t="s">
        <v>488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39.799999999999997</v>
      </c>
      <c r="BR124" s="1098"/>
      <c r="BS124" s="1098"/>
      <c r="BT124" s="1098"/>
      <c r="BU124" s="1098"/>
      <c r="BV124" s="1098">
        <v>39</v>
      </c>
      <c r="BW124" s="1098"/>
      <c r="BX124" s="1098"/>
      <c r="BY124" s="1098"/>
      <c r="BZ124" s="1098"/>
      <c r="CA124" s="1098">
        <v>42.6</v>
      </c>
      <c r="CB124" s="1098"/>
      <c r="CC124" s="1098"/>
      <c r="CD124" s="1098"/>
      <c r="CE124" s="1098"/>
      <c r="CF124" s="1099"/>
      <c r="CG124" s="1100"/>
      <c r="CH124" s="1100"/>
      <c r="CI124" s="1100"/>
      <c r="CJ124" s="1101"/>
      <c r="CK124" s="1083"/>
      <c r="CL124" s="1083"/>
      <c r="CM124" s="1083"/>
      <c r="CN124" s="1083"/>
      <c r="CO124" s="1084"/>
      <c r="CP124" s="1090" t="s">
        <v>489</v>
      </c>
      <c r="CQ124" s="1091"/>
      <c r="CR124" s="1091"/>
      <c r="CS124" s="1091"/>
      <c r="CT124" s="1091"/>
      <c r="CU124" s="1091"/>
      <c r="CV124" s="1091"/>
      <c r="CW124" s="1091"/>
      <c r="CX124" s="1091"/>
      <c r="CY124" s="1091"/>
      <c r="CZ124" s="1091"/>
      <c r="DA124" s="1091"/>
      <c r="DB124" s="1091"/>
      <c r="DC124" s="1091"/>
      <c r="DD124" s="1091"/>
      <c r="DE124" s="1091"/>
      <c r="DF124" s="1092"/>
      <c r="DG124" s="1075">
        <v>520782</v>
      </c>
      <c r="DH124" s="1054"/>
      <c r="DI124" s="1054"/>
      <c r="DJ124" s="1054"/>
      <c r="DK124" s="1055"/>
      <c r="DL124" s="1053">
        <v>410440</v>
      </c>
      <c r="DM124" s="1054"/>
      <c r="DN124" s="1054"/>
      <c r="DO124" s="1054"/>
      <c r="DP124" s="1055"/>
      <c r="DQ124" s="1053">
        <v>364810</v>
      </c>
      <c r="DR124" s="1054"/>
      <c r="DS124" s="1054"/>
      <c r="DT124" s="1054"/>
      <c r="DU124" s="1055"/>
      <c r="DV124" s="1056">
        <v>4.3</v>
      </c>
      <c r="DW124" s="1057"/>
      <c r="DX124" s="1057"/>
      <c r="DY124" s="1057"/>
      <c r="DZ124" s="1058"/>
    </row>
    <row r="125" spans="1:130" s="226" customFormat="1" ht="26.25" customHeight="1">
      <c r="A125" s="1129"/>
      <c r="B125" s="1016"/>
      <c r="C125" s="986" t="s">
        <v>472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175</v>
      </c>
      <c r="AB125" s="1029"/>
      <c r="AC125" s="1029"/>
      <c r="AD125" s="1029"/>
      <c r="AE125" s="1030"/>
      <c r="AF125" s="1031" t="s">
        <v>175</v>
      </c>
      <c r="AG125" s="1029"/>
      <c r="AH125" s="1029"/>
      <c r="AI125" s="1029"/>
      <c r="AJ125" s="1030"/>
      <c r="AK125" s="1031" t="s">
        <v>175</v>
      </c>
      <c r="AL125" s="1029"/>
      <c r="AM125" s="1029"/>
      <c r="AN125" s="1029"/>
      <c r="AO125" s="1030"/>
      <c r="AP125" s="1032" t="s">
        <v>175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490</v>
      </c>
      <c r="CL125" s="1078"/>
      <c r="CM125" s="1078"/>
      <c r="CN125" s="1078"/>
      <c r="CO125" s="1079"/>
      <c r="CP125" s="1010" t="s">
        <v>491</v>
      </c>
      <c r="CQ125" s="959"/>
      <c r="CR125" s="959"/>
      <c r="CS125" s="959"/>
      <c r="CT125" s="959"/>
      <c r="CU125" s="959"/>
      <c r="CV125" s="959"/>
      <c r="CW125" s="959"/>
      <c r="CX125" s="959"/>
      <c r="CY125" s="959"/>
      <c r="CZ125" s="959"/>
      <c r="DA125" s="959"/>
      <c r="DB125" s="959"/>
      <c r="DC125" s="959"/>
      <c r="DD125" s="959"/>
      <c r="DE125" s="959"/>
      <c r="DF125" s="960"/>
      <c r="DG125" s="996" t="s">
        <v>175</v>
      </c>
      <c r="DH125" s="997"/>
      <c r="DI125" s="997"/>
      <c r="DJ125" s="997"/>
      <c r="DK125" s="997"/>
      <c r="DL125" s="997" t="s">
        <v>175</v>
      </c>
      <c r="DM125" s="997"/>
      <c r="DN125" s="997"/>
      <c r="DO125" s="997"/>
      <c r="DP125" s="997"/>
      <c r="DQ125" s="997" t="s">
        <v>175</v>
      </c>
      <c r="DR125" s="997"/>
      <c r="DS125" s="997"/>
      <c r="DT125" s="997"/>
      <c r="DU125" s="997"/>
      <c r="DV125" s="998" t="s">
        <v>175</v>
      </c>
      <c r="DW125" s="998"/>
      <c r="DX125" s="998"/>
      <c r="DY125" s="998"/>
      <c r="DZ125" s="999"/>
    </row>
    <row r="126" spans="1:130" s="226" customFormat="1" ht="26.25" customHeight="1" thickBot="1">
      <c r="A126" s="1129"/>
      <c r="B126" s="1016"/>
      <c r="C126" s="986" t="s">
        <v>475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175</v>
      </c>
      <c r="AB126" s="1029"/>
      <c r="AC126" s="1029"/>
      <c r="AD126" s="1029"/>
      <c r="AE126" s="1030"/>
      <c r="AF126" s="1031" t="s">
        <v>175</v>
      </c>
      <c r="AG126" s="1029"/>
      <c r="AH126" s="1029"/>
      <c r="AI126" s="1029"/>
      <c r="AJ126" s="1030"/>
      <c r="AK126" s="1031" t="s">
        <v>175</v>
      </c>
      <c r="AL126" s="1029"/>
      <c r="AM126" s="1029"/>
      <c r="AN126" s="1029"/>
      <c r="AO126" s="1030"/>
      <c r="AP126" s="1032" t="s">
        <v>175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492</v>
      </c>
      <c r="CQ126" s="1020"/>
      <c r="CR126" s="1020"/>
      <c r="CS126" s="1020"/>
      <c r="CT126" s="1020"/>
      <c r="CU126" s="1020"/>
      <c r="CV126" s="1020"/>
      <c r="CW126" s="1020"/>
      <c r="CX126" s="1020"/>
      <c r="CY126" s="1020"/>
      <c r="CZ126" s="1020"/>
      <c r="DA126" s="1020"/>
      <c r="DB126" s="1020"/>
      <c r="DC126" s="1020"/>
      <c r="DD126" s="1020"/>
      <c r="DE126" s="1020"/>
      <c r="DF126" s="1021"/>
      <c r="DG126" s="989" t="s">
        <v>175</v>
      </c>
      <c r="DH126" s="990"/>
      <c r="DI126" s="990"/>
      <c r="DJ126" s="990"/>
      <c r="DK126" s="990"/>
      <c r="DL126" s="990" t="s">
        <v>175</v>
      </c>
      <c r="DM126" s="990"/>
      <c r="DN126" s="990"/>
      <c r="DO126" s="990"/>
      <c r="DP126" s="990"/>
      <c r="DQ126" s="990" t="s">
        <v>175</v>
      </c>
      <c r="DR126" s="990"/>
      <c r="DS126" s="990"/>
      <c r="DT126" s="990"/>
      <c r="DU126" s="990"/>
      <c r="DV126" s="991" t="s">
        <v>175</v>
      </c>
      <c r="DW126" s="991"/>
      <c r="DX126" s="991"/>
      <c r="DY126" s="991"/>
      <c r="DZ126" s="992"/>
    </row>
    <row r="127" spans="1:130" s="226" customFormat="1" ht="26.25" customHeight="1">
      <c r="A127" s="1130"/>
      <c r="B127" s="1018"/>
      <c r="C127" s="1072" t="s">
        <v>493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175</v>
      </c>
      <c r="AB127" s="1029"/>
      <c r="AC127" s="1029"/>
      <c r="AD127" s="1029"/>
      <c r="AE127" s="1030"/>
      <c r="AF127" s="1031" t="s">
        <v>175</v>
      </c>
      <c r="AG127" s="1029"/>
      <c r="AH127" s="1029"/>
      <c r="AI127" s="1029"/>
      <c r="AJ127" s="1030"/>
      <c r="AK127" s="1031" t="s">
        <v>175</v>
      </c>
      <c r="AL127" s="1029"/>
      <c r="AM127" s="1029"/>
      <c r="AN127" s="1029"/>
      <c r="AO127" s="1030"/>
      <c r="AP127" s="1032" t="s">
        <v>175</v>
      </c>
      <c r="AQ127" s="1033"/>
      <c r="AR127" s="1033"/>
      <c r="AS127" s="1033"/>
      <c r="AT127" s="1034"/>
      <c r="AU127" s="262"/>
      <c r="AV127" s="262"/>
      <c r="AW127" s="262"/>
      <c r="AX127" s="1102" t="s">
        <v>494</v>
      </c>
      <c r="AY127" s="1103"/>
      <c r="AZ127" s="1103"/>
      <c r="BA127" s="1103"/>
      <c r="BB127" s="1103"/>
      <c r="BC127" s="1103"/>
      <c r="BD127" s="1103"/>
      <c r="BE127" s="1104"/>
      <c r="BF127" s="1105" t="s">
        <v>495</v>
      </c>
      <c r="BG127" s="1103"/>
      <c r="BH127" s="1103"/>
      <c r="BI127" s="1103"/>
      <c r="BJ127" s="1103"/>
      <c r="BK127" s="1103"/>
      <c r="BL127" s="1104"/>
      <c r="BM127" s="1105" t="s">
        <v>496</v>
      </c>
      <c r="BN127" s="1103"/>
      <c r="BO127" s="1103"/>
      <c r="BP127" s="1103"/>
      <c r="BQ127" s="1103"/>
      <c r="BR127" s="1103"/>
      <c r="BS127" s="1104"/>
      <c r="BT127" s="1105" t="s">
        <v>497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498</v>
      </c>
      <c r="CQ127" s="1020"/>
      <c r="CR127" s="1020"/>
      <c r="CS127" s="1020"/>
      <c r="CT127" s="1020"/>
      <c r="CU127" s="1020"/>
      <c r="CV127" s="1020"/>
      <c r="CW127" s="1020"/>
      <c r="CX127" s="1020"/>
      <c r="CY127" s="1020"/>
      <c r="CZ127" s="1020"/>
      <c r="DA127" s="1020"/>
      <c r="DB127" s="1020"/>
      <c r="DC127" s="1020"/>
      <c r="DD127" s="1020"/>
      <c r="DE127" s="1020"/>
      <c r="DF127" s="1021"/>
      <c r="DG127" s="989" t="s">
        <v>175</v>
      </c>
      <c r="DH127" s="990"/>
      <c r="DI127" s="990"/>
      <c r="DJ127" s="990"/>
      <c r="DK127" s="990"/>
      <c r="DL127" s="990" t="s">
        <v>175</v>
      </c>
      <c r="DM127" s="990"/>
      <c r="DN127" s="990"/>
      <c r="DO127" s="990"/>
      <c r="DP127" s="990"/>
      <c r="DQ127" s="990" t="s">
        <v>175</v>
      </c>
      <c r="DR127" s="990"/>
      <c r="DS127" s="990"/>
      <c r="DT127" s="990"/>
      <c r="DU127" s="990"/>
      <c r="DV127" s="991" t="s">
        <v>175</v>
      </c>
      <c r="DW127" s="991"/>
      <c r="DX127" s="991"/>
      <c r="DY127" s="991"/>
      <c r="DZ127" s="992"/>
    </row>
    <row r="128" spans="1:130" s="226" customFormat="1" ht="26.25" customHeight="1" thickBot="1">
      <c r="A128" s="1113" t="s">
        <v>499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500</v>
      </c>
      <c r="X128" s="1115"/>
      <c r="Y128" s="1115"/>
      <c r="Z128" s="1116"/>
      <c r="AA128" s="1117">
        <v>34830</v>
      </c>
      <c r="AB128" s="1118"/>
      <c r="AC128" s="1118"/>
      <c r="AD128" s="1118"/>
      <c r="AE128" s="1119"/>
      <c r="AF128" s="1120">
        <v>27573</v>
      </c>
      <c r="AG128" s="1118"/>
      <c r="AH128" s="1118"/>
      <c r="AI128" s="1118"/>
      <c r="AJ128" s="1119"/>
      <c r="AK128" s="1120">
        <v>23145</v>
      </c>
      <c r="AL128" s="1118"/>
      <c r="AM128" s="1118"/>
      <c r="AN128" s="1118"/>
      <c r="AO128" s="1119"/>
      <c r="AP128" s="1121"/>
      <c r="AQ128" s="1122"/>
      <c r="AR128" s="1122"/>
      <c r="AS128" s="1122"/>
      <c r="AT128" s="1123"/>
      <c r="AU128" s="262"/>
      <c r="AV128" s="262"/>
      <c r="AW128" s="262"/>
      <c r="AX128" s="958" t="s">
        <v>501</v>
      </c>
      <c r="AY128" s="959"/>
      <c r="AZ128" s="959"/>
      <c r="BA128" s="959"/>
      <c r="BB128" s="959"/>
      <c r="BC128" s="959"/>
      <c r="BD128" s="959"/>
      <c r="BE128" s="960"/>
      <c r="BF128" s="1124" t="s">
        <v>175</v>
      </c>
      <c r="BG128" s="1125"/>
      <c r="BH128" s="1125"/>
      <c r="BI128" s="1125"/>
      <c r="BJ128" s="1125"/>
      <c r="BK128" s="1125"/>
      <c r="BL128" s="1126"/>
      <c r="BM128" s="1124">
        <v>13.24</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502</v>
      </c>
      <c r="CQ128" s="1107"/>
      <c r="CR128" s="1107"/>
      <c r="CS128" s="1107"/>
      <c r="CT128" s="1107"/>
      <c r="CU128" s="1107"/>
      <c r="CV128" s="1107"/>
      <c r="CW128" s="1107"/>
      <c r="CX128" s="1107"/>
      <c r="CY128" s="1107"/>
      <c r="CZ128" s="1107"/>
      <c r="DA128" s="1107"/>
      <c r="DB128" s="1107"/>
      <c r="DC128" s="1107"/>
      <c r="DD128" s="1107"/>
      <c r="DE128" s="1107"/>
      <c r="DF128" s="1108"/>
      <c r="DG128" s="1109">
        <v>724</v>
      </c>
      <c r="DH128" s="1110"/>
      <c r="DI128" s="1110"/>
      <c r="DJ128" s="1110"/>
      <c r="DK128" s="1110"/>
      <c r="DL128" s="1110">
        <v>550</v>
      </c>
      <c r="DM128" s="1110"/>
      <c r="DN128" s="1110"/>
      <c r="DO128" s="1110"/>
      <c r="DP128" s="1110"/>
      <c r="DQ128" s="1110">
        <v>380</v>
      </c>
      <c r="DR128" s="1110"/>
      <c r="DS128" s="1110"/>
      <c r="DT128" s="1110"/>
      <c r="DU128" s="1110"/>
      <c r="DV128" s="1111">
        <v>0</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503</v>
      </c>
      <c r="X129" s="1144"/>
      <c r="Y129" s="1144"/>
      <c r="Z129" s="1145"/>
      <c r="AA129" s="1028">
        <v>10840761</v>
      </c>
      <c r="AB129" s="1029"/>
      <c r="AC129" s="1029"/>
      <c r="AD129" s="1029"/>
      <c r="AE129" s="1030"/>
      <c r="AF129" s="1031">
        <v>10676912</v>
      </c>
      <c r="AG129" s="1029"/>
      <c r="AH129" s="1029"/>
      <c r="AI129" s="1029"/>
      <c r="AJ129" s="1030"/>
      <c r="AK129" s="1031">
        <v>10595558</v>
      </c>
      <c r="AL129" s="1029"/>
      <c r="AM129" s="1029"/>
      <c r="AN129" s="1029"/>
      <c r="AO129" s="1030"/>
      <c r="AP129" s="1146"/>
      <c r="AQ129" s="1147"/>
      <c r="AR129" s="1147"/>
      <c r="AS129" s="1147"/>
      <c r="AT129" s="1148"/>
      <c r="AU129" s="264"/>
      <c r="AV129" s="264"/>
      <c r="AW129" s="264"/>
      <c r="AX129" s="1137" t="s">
        <v>504</v>
      </c>
      <c r="AY129" s="1020"/>
      <c r="AZ129" s="1020"/>
      <c r="BA129" s="1020"/>
      <c r="BB129" s="1020"/>
      <c r="BC129" s="1020"/>
      <c r="BD129" s="1020"/>
      <c r="BE129" s="1021"/>
      <c r="BF129" s="1138" t="s">
        <v>401</v>
      </c>
      <c r="BG129" s="1139"/>
      <c r="BH129" s="1139"/>
      <c r="BI129" s="1139"/>
      <c r="BJ129" s="1139"/>
      <c r="BK129" s="1139"/>
      <c r="BL129" s="1140"/>
      <c r="BM129" s="1138">
        <v>18.239999999999998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505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506</v>
      </c>
      <c r="X130" s="1144"/>
      <c r="Y130" s="1144"/>
      <c r="Z130" s="1145"/>
      <c r="AA130" s="1028">
        <v>2062909</v>
      </c>
      <c r="AB130" s="1029"/>
      <c r="AC130" s="1029"/>
      <c r="AD130" s="1029"/>
      <c r="AE130" s="1030"/>
      <c r="AF130" s="1031">
        <v>2117190</v>
      </c>
      <c r="AG130" s="1029"/>
      <c r="AH130" s="1029"/>
      <c r="AI130" s="1029"/>
      <c r="AJ130" s="1030"/>
      <c r="AK130" s="1031">
        <v>2110991</v>
      </c>
      <c r="AL130" s="1029"/>
      <c r="AM130" s="1029"/>
      <c r="AN130" s="1029"/>
      <c r="AO130" s="1030"/>
      <c r="AP130" s="1146"/>
      <c r="AQ130" s="1147"/>
      <c r="AR130" s="1147"/>
      <c r="AS130" s="1147"/>
      <c r="AT130" s="1148"/>
      <c r="AU130" s="264"/>
      <c r="AV130" s="264"/>
      <c r="AW130" s="264"/>
      <c r="AX130" s="1137" t="s">
        <v>507</v>
      </c>
      <c r="AY130" s="1020"/>
      <c r="AZ130" s="1020"/>
      <c r="BA130" s="1020"/>
      <c r="BB130" s="1020"/>
      <c r="BC130" s="1020"/>
      <c r="BD130" s="1020"/>
      <c r="BE130" s="1021"/>
      <c r="BF130" s="1174">
        <v>9.6999999999999993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508</v>
      </c>
      <c r="X131" s="1182"/>
      <c r="Y131" s="1182"/>
      <c r="Z131" s="1183"/>
      <c r="AA131" s="1075">
        <v>8777852</v>
      </c>
      <c r="AB131" s="1054"/>
      <c r="AC131" s="1054"/>
      <c r="AD131" s="1054"/>
      <c r="AE131" s="1055"/>
      <c r="AF131" s="1053">
        <v>8559722</v>
      </c>
      <c r="AG131" s="1054"/>
      <c r="AH131" s="1054"/>
      <c r="AI131" s="1054"/>
      <c r="AJ131" s="1055"/>
      <c r="AK131" s="1053">
        <v>8484567</v>
      </c>
      <c r="AL131" s="1054"/>
      <c r="AM131" s="1054"/>
      <c r="AN131" s="1054"/>
      <c r="AO131" s="1055"/>
      <c r="AP131" s="1184"/>
      <c r="AQ131" s="1185"/>
      <c r="AR131" s="1185"/>
      <c r="AS131" s="1185"/>
      <c r="AT131" s="1186"/>
      <c r="AU131" s="264"/>
      <c r="AV131" s="264"/>
      <c r="AW131" s="264"/>
      <c r="AX131" s="1156" t="s">
        <v>509</v>
      </c>
      <c r="AY131" s="1107"/>
      <c r="AZ131" s="1107"/>
      <c r="BA131" s="1107"/>
      <c r="BB131" s="1107"/>
      <c r="BC131" s="1107"/>
      <c r="BD131" s="1107"/>
      <c r="BE131" s="1108"/>
      <c r="BF131" s="1157">
        <v>42.6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510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511</v>
      </c>
      <c r="W132" s="1167"/>
      <c r="X132" s="1167"/>
      <c r="Y132" s="1167"/>
      <c r="Z132" s="1168"/>
      <c r="AA132" s="1169">
        <v>8.7819662489999999</v>
      </c>
      <c r="AB132" s="1170"/>
      <c r="AC132" s="1170"/>
      <c r="AD132" s="1170"/>
      <c r="AE132" s="1171"/>
      <c r="AF132" s="1172">
        <v>10.21888328</v>
      </c>
      <c r="AG132" s="1170"/>
      <c r="AH132" s="1170"/>
      <c r="AI132" s="1170"/>
      <c r="AJ132" s="1171"/>
      <c r="AK132" s="1172">
        <v>10.313879310000001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512</v>
      </c>
      <c r="W133" s="1150"/>
      <c r="X133" s="1150"/>
      <c r="Y133" s="1150"/>
      <c r="Z133" s="1151"/>
      <c r="AA133" s="1152">
        <v>9.1999999999999993</v>
      </c>
      <c r="AB133" s="1153"/>
      <c r="AC133" s="1153"/>
      <c r="AD133" s="1153"/>
      <c r="AE133" s="1154"/>
      <c r="AF133" s="1152">
        <v>9.3000000000000007</v>
      </c>
      <c r="AG133" s="1153"/>
      <c r="AH133" s="1153"/>
      <c r="AI133" s="1153"/>
      <c r="AJ133" s="1154"/>
      <c r="AK133" s="1152">
        <v>9.6999999999999993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CMYNLR9/G6d+NMNYOIKi806BBNuvRdiqjFmJyjMbN169gK+vzkanBgWoxl8NYFC+ATzU+yOTb4oI++q2QbNUgA==" saltValue="y+nuhT6Nf/21VsEjz+pU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a2n8balrOd5KDyzxYrIHT9W1HP5ImIz3mOY2TROGAeg4F14bTbHDWzC9+fnfsJSOOVGbyh2E5b8x1xCTcxDtxA==" saltValue="pZwnx/Y5z0ZuPtHLt/7o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2ZLi8krv/hJRJ22O6f2IdDahi+pSZ5+3Kk9SZEfrDJP63YFTdFRzvEH0YbBuIIfdjL0gR59EBOLJkkdYdrSEw==" saltValue="G6ocVWa/iBMsxj4IhGSEw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516</v>
      </c>
      <c r="AP7" s="283"/>
      <c r="AQ7" s="284" t="s">
        <v>517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518</v>
      </c>
      <c r="AQ8" s="290" t="s">
        <v>519</v>
      </c>
      <c r="AR8" s="291" t="s">
        <v>520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521</v>
      </c>
      <c r="AL9" s="1193"/>
      <c r="AM9" s="1193"/>
      <c r="AN9" s="1194"/>
      <c r="AO9" s="292">
        <v>3043508</v>
      </c>
      <c r="AP9" s="292">
        <v>101888</v>
      </c>
      <c r="AQ9" s="293">
        <v>82371</v>
      </c>
      <c r="AR9" s="294">
        <v>23.7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522</v>
      </c>
      <c r="AL10" s="1193"/>
      <c r="AM10" s="1193"/>
      <c r="AN10" s="1194"/>
      <c r="AO10" s="295">
        <v>132519</v>
      </c>
      <c r="AP10" s="295">
        <v>4436</v>
      </c>
      <c r="AQ10" s="296">
        <v>6066</v>
      </c>
      <c r="AR10" s="297">
        <v>-26.9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523</v>
      </c>
      <c r="AL11" s="1193"/>
      <c r="AM11" s="1193"/>
      <c r="AN11" s="1194"/>
      <c r="AO11" s="295">
        <v>382515</v>
      </c>
      <c r="AP11" s="295">
        <v>12806</v>
      </c>
      <c r="AQ11" s="296">
        <v>9057</v>
      </c>
      <c r="AR11" s="297">
        <v>41.4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524</v>
      </c>
      <c r="AL12" s="1193"/>
      <c r="AM12" s="1193"/>
      <c r="AN12" s="1194"/>
      <c r="AO12" s="295">
        <v>81885</v>
      </c>
      <c r="AP12" s="295">
        <v>2741</v>
      </c>
      <c r="AQ12" s="296">
        <v>875</v>
      </c>
      <c r="AR12" s="297">
        <v>213.3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525</v>
      </c>
      <c r="AL13" s="1193"/>
      <c r="AM13" s="1193"/>
      <c r="AN13" s="1194"/>
      <c r="AO13" s="295" t="s">
        <v>526</v>
      </c>
      <c r="AP13" s="295" t="s">
        <v>526</v>
      </c>
      <c r="AQ13" s="296" t="s">
        <v>526</v>
      </c>
      <c r="AR13" s="297" t="s">
        <v>526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527</v>
      </c>
      <c r="AL14" s="1193"/>
      <c r="AM14" s="1193"/>
      <c r="AN14" s="1194"/>
      <c r="AO14" s="295">
        <v>195352</v>
      </c>
      <c r="AP14" s="295">
        <v>6540</v>
      </c>
      <c r="AQ14" s="296">
        <v>3722</v>
      </c>
      <c r="AR14" s="297">
        <v>75.7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528</v>
      </c>
      <c r="AL15" s="1193"/>
      <c r="AM15" s="1193"/>
      <c r="AN15" s="1194"/>
      <c r="AO15" s="295">
        <v>50366</v>
      </c>
      <c r="AP15" s="295">
        <v>1686</v>
      </c>
      <c r="AQ15" s="296">
        <v>1782</v>
      </c>
      <c r="AR15" s="297">
        <v>-5.4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529</v>
      </c>
      <c r="AL16" s="1196"/>
      <c r="AM16" s="1196"/>
      <c r="AN16" s="1197"/>
      <c r="AO16" s="295">
        <v>-290190</v>
      </c>
      <c r="AP16" s="295">
        <v>-9715</v>
      </c>
      <c r="AQ16" s="296">
        <v>-7713</v>
      </c>
      <c r="AR16" s="297">
        <v>26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3595955</v>
      </c>
      <c r="AP17" s="295">
        <v>120383</v>
      </c>
      <c r="AQ17" s="296">
        <v>96161</v>
      </c>
      <c r="AR17" s="297">
        <v>25.2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531</v>
      </c>
      <c r="AP20" s="303" t="s">
        <v>532</v>
      </c>
      <c r="AQ20" s="304" t="s">
        <v>533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534</v>
      </c>
      <c r="AL21" s="1188"/>
      <c r="AM21" s="1188"/>
      <c r="AN21" s="1189"/>
      <c r="AO21" s="307">
        <v>10.01</v>
      </c>
      <c r="AP21" s="308">
        <v>9.48</v>
      </c>
      <c r="AQ21" s="309">
        <v>0.53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535</v>
      </c>
      <c r="AL22" s="1188"/>
      <c r="AM22" s="1188"/>
      <c r="AN22" s="1189"/>
      <c r="AO22" s="312">
        <v>100.7</v>
      </c>
      <c r="AP22" s="313">
        <v>97.6</v>
      </c>
      <c r="AQ22" s="314">
        <v>3.1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537</v>
      </c>
      <c r="AO27" s="273"/>
      <c r="AP27" s="273"/>
      <c r="AQ27" s="273"/>
      <c r="AR27" s="273"/>
      <c r="AS27" s="273"/>
      <c r="AT27" s="273"/>
    </row>
    <row r="28" spans="1:46" ht="17.25">
      <c r="A28" s="274" t="s">
        <v>538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516</v>
      </c>
      <c r="AP30" s="283"/>
      <c r="AQ30" s="284" t="s">
        <v>517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518</v>
      </c>
      <c r="AQ31" s="290" t="s">
        <v>519</v>
      </c>
      <c r="AR31" s="291" t="s">
        <v>520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540</v>
      </c>
      <c r="AL32" s="1204"/>
      <c r="AM32" s="1204"/>
      <c r="AN32" s="1205"/>
      <c r="AO32" s="322">
        <v>2394153</v>
      </c>
      <c r="AP32" s="322">
        <v>80150</v>
      </c>
      <c r="AQ32" s="323">
        <v>62678</v>
      </c>
      <c r="AR32" s="324">
        <v>27.9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541</v>
      </c>
      <c r="AL33" s="1204"/>
      <c r="AM33" s="1204"/>
      <c r="AN33" s="1205"/>
      <c r="AO33" s="322" t="s">
        <v>526</v>
      </c>
      <c r="AP33" s="322" t="s">
        <v>526</v>
      </c>
      <c r="AQ33" s="323" t="s">
        <v>526</v>
      </c>
      <c r="AR33" s="324" t="s">
        <v>526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542</v>
      </c>
      <c r="AL34" s="1204"/>
      <c r="AM34" s="1204"/>
      <c r="AN34" s="1205"/>
      <c r="AO34" s="322" t="s">
        <v>526</v>
      </c>
      <c r="AP34" s="322" t="s">
        <v>526</v>
      </c>
      <c r="AQ34" s="323">
        <v>19</v>
      </c>
      <c r="AR34" s="324" t="s">
        <v>526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543</v>
      </c>
      <c r="AL35" s="1204"/>
      <c r="AM35" s="1204"/>
      <c r="AN35" s="1205"/>
      <c r="AO35" s="322">
        <v>508583</v>
      </c>
      <c r="AP35" s="322">
        <v>17026</v>
      </c>
      <c r="AQ35" s="323">
        <v>17584</v>
      </c>
      <c r="AR35" s="324">
        <v>-3.2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544</v>
      </c>
      <c r="AL36" s="1204"/>
      <c r="AM36" s="1204"/>
      <c r="AN36" s="1205"/>
      <c r="AO36" s="322">
        <v>106488</v>
      </c>
      <c r="AP36" s="322">
        <v>3565</v>
      </c>
      <c r="AQ36" s="323">
        <v>3772</v>
      </c>
      <c r="AR36" s="324">
        <v>-5.5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545</v>
      </c>
      <c r="AL37" s="1204"/>
      <c r="AM37" s="1204"/>
      <c r="AN37" s="1205"/>
      <c r="AO37" s="322" t="s">
        <v>526</v>
      </c>
      <c r="AP37" s="322" t="s">
        <v>526</v>
      </c>
      <c r="AQ37" s="323">
        <v>765</v>
      </c>
      <c r="AR37" s="324" t="s">
        <v>526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546</v>
      </c>
      <c r="AL38" s="1207"/>
      <c r="AM38" s="1207"/>
      <c r="AN38" s="1208"/>
      <c r="AO38" s="325" t="s">
        <v>526</v>
      </c>
      <c r="AP38" s="325" t="s">
        <v>526</v>
      </c>
      <c r="AQ38" s="326">
        <v>1</v>
      </c>
      <c r="AR38" s="314" t="s">
        <v>526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547</v>
      </c>
      <c r="AL39" s="1207"/>
      <c r="AM39" s="1207"/>
      <c r="AN39" s="1208"/>
      <c r="AO39" s="322">
        <v>-23145</v>
      </c>
      <c r="AP39" s="322">
        <v>-775</v>
      </c>
      <c r="AQ39" s="323">
        <v>-2998</v>
      </c>
      <c r="AR39" s="324">
        <v>-74.099999999999994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548</v>
      </c>
      <c r="AL40" s="1204"/>
      <c r="AM40" s="1204"/>
      <c r="AN40" s="1205"/>
      <c r="AO40" s="322">
        <v>-2110991</v>
      </c>
      <c r="AP40" s="322">
        <v>-70670</v>
      </c>
      <c r="AQ40" s="323">
        <v>-59283</v>
      </c>
      <c r="AR40" s="324">
        <v>19.2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298</v>
      </c>
      <c r="AL41" s="1210"/>
      <c r="AM41" s="1210"/>
      <c r="AN41" s="1211"/>
      <c r="AO41" s="322">
        <v>875088</v>
      </c>
      <c r="AP41" s="322">
        <v>29296</v>
      </c>
      <c r="AQ41" s="323">
        <v>22539</v>
      </c>
      <c r="AR41" s="324">
        <v>30</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550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516</v>
      </c>
      <c r="AN49" s="1200" t="s">
        <v>552</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553</v>
      </c>
      <c r="AO50" s="339" t="s">
        <v>554</v>
      </c>
      <c r="AP50" s="340" t="s">
        <v>555</v>
      </c>
      <c r="AQ50" s="341" t="s">
        <v>556</v>
      </c>
      <c r="AR50" s="342" t="s">
        <v>557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558</v>
      </c>
      <c r="AL51" s="335"/>
      <c r="AM51" s="343">
        <v>3053308</v>
      </c>
      <c r="AN51" s="344">
        <v>97919</v>
      </c>
      <c r="AO51" s="345">
        <v>-16.3</v>
      </c>
      <c r="AP51" s="346">
        <v>84389</v>
      </c>
      <c r="AQ51" s="347">
        <v>19.7</v>
      </c>
      <c r="AR51" s="348">
        <v>-36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559</v>
      </c>
      <c r="AM52" s="351">
        <v>1725178</v>
      </c>
      <c r="AN52" s="352">
        <v>55326</v>
      </c>
      <c r="AO52" s="353">
        <v>0.4</v>
      </c>
      <c r="AP52" s="354">
        <v>44339</v>
      </c>
      <c r="AQ52" s="355">
        <v>17.2</v>
      </c>
      <c r="AR52" s="356">
        <v>-16.8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560</v>
      </c>
      <c r="AL53" s="335"/>
      <c r="AM53" s="343">
        <v>3211110</v>
      </c>
      <c r="AN53" s="344">
        <v>103698</v>
      </c>
      <c r="AO53" s="345">
        <v>5.9</v>
      </c>
      <c r="AP53" s="346">
        <v>83623</v>
      </c>
      <c r="AQ53" s="347">
        <v>-0.9</v>
      </c>
      <c r="AR53" s="348">
        <v>6.8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559</v>
      </c>
      <c r="AM54" s="351">
        <v>1640545</v>
      </c>
      <c r="AN54" s="352">
        <v>52979</v>
      </c>
      <c r="AO54" s="353">
        <v>-4.2</v>
      </c>
      <c r="AP54" s="354">
        <v>48787</v>
      </c>
      <c r="AQ54" s="355">
        <v>10</v>
      </c>
      <c r="AR54" s="356">
        <v>-14.2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561</v>
      </c>
      <c r="AL55" s="335"/>
      <c r="AM55" s="343">
        <v>3282462</v>
      </c>
      <c r="AN55" s="344">
        <v>107112</v>
      </c>
      <c r="AO55" s="345">
        <v>3.3</v>
      </c>
      <c r="AP55" s="346">
        <v>87974</v>
      </c>
      <c r="AQ55" s="347">
        <v>5.2</v>
      </c>
      <c r="AR55" s="348">
        <v>-1.9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559</v>
      </c>
      <c r="AM56" s="351">
        <v>2340706</v>
      </c>
      <c r="AN56" s="352">
        <v>76381</v>
      </c>
      <c r="AO56" s="353">
        <v>44.2</v>
      </c>
      <c r="AP56" s="354">
        <v>48183</v>
      </c>
      <c r="AQ56" s="355">
        <v>-1.2</v>
      </c>
      <c r="AR56" s="356">
        <v>45.4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562</v>
      </c>
      <c r="AL57" s="335"/>
      <c r="AM57" s="343">
        <v>2133874</v>
      </c>
      <c r="AN57" s="344">
        <v>70607</v>
      </c>
      <c r="AO57" s="345">
        <v>-34.1</v>
      </c>
      <c r="AP57" s="346">
        <v>78864</v>
      </c>
      <c r="AQ57" s="347">
        <v>-10.4</v>
      </c>
      <c r="AR57" s="348">
        <v>-23.7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559</v>
      </c>
      <c r="AM58" s="351">
        <v>1152685</v>
      </c>
      <c r="AN58" s="352">
        <v>38141</v>
      </c>
      <c r="AO58" s="353">
        <v>-50.1</v>
      </c>
      <c r="AP58" s="354">
        <v>46136</v>
      </c>
      <c r="AQ58" s="355">
        <v>-4.2</v>
      </c>
      <c r="AR58" s="356">
        <v>-45.9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563</v>
      </c>
      <c r="AL59" s="335"/>
      <c r="AM59" s="343">
        <v>3502196</v>
      </c>
      <c r="AN59" s="344">
        <v>117244</v>
      </c>
      <c r="AO59" s="345">
        <v>66.099999999999994</v>
      </c>
      <c r="AP59" s="346">
        <v>85042</v>
      </c>
      <c r="AQ59" s="347">
        <v>7.8</v>
      </c>
      <c r="AR59" s="348">
        <v>58.3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559</v>
      </c>
      <c r="AM60" s="351">
        <v>2413890</v>
      </c>
      <c r="AN60" s="352">
        <v>80810</v>
      </c>
      <c r="AO60" s="353">
        <v>111.9</v>
      </c>
      <c r="AP60" s="354">
        <v>50806</v>
      </c>
      <c r="AQ60" s="355">
        <v>10.1</v>
      </c>
      <c r="AR60" s="356">
        <v>101.8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564</v>
      </c>
      <c r="AL61" s="357"/>
      <c r="AM61" s="358">
        <v>3036590</v>
      </c>
      <c r="AN61" s="359">
        <v>99316</v>
      </c>
      <c r="AO61" s="360">
        <v>5</v>
      </c>
      <c r="AP61" s="361">
        <v>83978</v>
      </c>
      <c r="AQ61" s="362">
        <v>4.3</v>
      </c>
      <c r="AR61" s="348">
        <v>0.7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559</v>
      </c>
      <c r="AM62" s="351">
        <v>1854601</v>
      </c>
      <c r="AN62" s="352">
        <v>60727</v>
      </c>
      <c r="AO62" s="353">
        <v>20.399999999999999</v>
      </c>
      <c r="AP62" s="354">
        <v>47650</v>
      </c>
      <c r="AQ62" s="355">
        <v>6.4</v>
      </c>
      <c r="AR62" s="356">
        <v>14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PTYIwZvmCAYeAlMVZOEEBrmvzageQk6hxfy4bAqPc4McypOg4mjz08ApRLWEqGEnAj1xuIbYhct/IiYB1Nc7eQ==" saltValue="FhtHg2Mvk1RejAIl2FKd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8SORLhP5+dZdxOhxPLWRKymNifgnta8NlVaaTLO/HiDrdwtl+cmVEsIg2eu2GS+tsdsYZms2XqFbcxlcy6F6A==" saltValue="IaL/t7pjcMSq0UTJowTT2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paBKs4A69kZf21sy3dCuMeUi3yFHTAf6QQUtGAr09ae+dxu+PHDMclgfSzsgoAW35XyHh6zdJQpei6O+cY3XQ==" saltValue="GJ3vCz/yTEZ0oyreqUWp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212" t="s">
        <v>3</v>
      </c>
      <c r="D47" s="1212"/>
      <c r="E47" s="1213"/>
      <c r="F47" s="11">
        <v>35.549999999999997</v>
      </c>
      <c r="G47" s="12">
        <v>37.17</v>
      </c>
      <c r="H47" s="12">
        <v>37.81</v>
      </c>
      <c r="I47" s="12">
        <v>38.99</v>
      </c>
      <c r="J47" s="13">
        <v>36.200000000000003</v>
      </c>
    </row>
    <row r="48" spans="2:10" ht="57.75" customHeight="1">
      <c r="B48" s="14"/>
      <c r="C48" s="1214" t="s">
        <v>4</v>
      </c>
      <c r="D48" s="1214"/>
      <c r="E48" s="1215"/>
      <c r="F48" s="15">
        <v>7.4</v>
      </c>
      <c r="G48" s="16">
        <v>5.09</v>
      </c>
      <c r="H48" s="16">
        <v>7.5</v>
      </c>
      <c r="I48" s="16">
        <v>6.44</v>
      </c>
      <c r="J48" s="17">
        <v>4.7</v>
      </c>
    </row>
    <row r="49" spans="2:10" ht="57.75" customHeight="1" thickBot="1">
      <c r="B49" s="18"/>
      <c r="C49" s="1216" t="s">
        <v>5</v>
      </c>
      <c r="D49" s="1216"/>
      <c r="E49" s="1217"/>
      <c r="F49" s="19">
        <v>4.46</v>
      </c>
      <c r="G49" s="20" t="s">
        <v>573</v>
      </c>
      <c r="H49" s="20">
        <v>3.61</v>
      </c>
      <c r="I49" s="20" t="s">
        <v>574</v>
      </c>
      <c r="J49" s="21" t="s">
        <v>575</v>
      </c>
    </row>
    <row r="50" spans="2:10" ht="13.5" customHeight="1"/>
    <row r="51" spans="2:10" ht="13.5" hidden="1" customHeight="1"/>
    <row r="52" spans="2:10" ht="13.5" hidden="1" customHeight="1"/>
    <row r="53" spans="2:10" ht="13.5" hidden="1" customHeight="1"/>
  </sheetData>
  <sheetProtection algorithmName="SHA-512" hashValue="zvy4xcUsrfZqb5YpBRYyQi/Zyj5m2xVA8KZDMnAQuzwuYmCJ6+cjGHrvAWvhhmOE1nz9J+Rf4e1NfT8PH8Cyhw==" saltValue="fti9PvJAyNI9RUu/0j8z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2019-03-14T10:44:17Z</cp:lastPrinted>
  <dcterms:created xsi:type="dcterms:W3CDTF">2019-02-14T05:15:54Z</dcterms:created>
  <dcterms:modified xsi:type="dcterms:W3CDTF">2019-11-01T04:30:27Z</dcterms:modified>
  <cp:category/>
</cp:coreProperties>
</file>