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3中津市〇\"/>
    </mc:Choice>
  </mc:AlternateContent>
  <workbookProtection workbookAlgorithmName="SHA-512" workbookHashValue="8tFAqgo6r/N3596ZN3nX2ViCSndz4bnofpVouSXRypgNi4xZnLCA/dnTyer/GDrY7bNYEkLdt1GmR+0ennAJZg==" workbookSaltValue="NgRu3NEIddbVSj7XsY9Ehw==" workbookSpinCount="100000" lockStructure="1"/>
  <bookViews>
    <workbookView xWindow="-12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Z6" i="5"/>
  <c r="ID8" i="4" s="1"/>
  <c r="Y6" i="5"/>
  <c r="X6" i="5"/>
  <c r="EG12" i="4" s="1"/>
  <c r="W6" i="5"/>
  <c r="V6" i="5"/>
  <c r="AU12" i="4" s="1"/>
  <c r="U6" i="5"/>
  <c r="T6" i="5"/>
  <c r="FZ10" i="4" s="1"/>
  <c r="S6" i="5"/>
  <c r="R6" i="5"/>
  <c r="CN10" i="4" s="1"/>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E90" i="4"/>
  <c r="D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FZ12" i="4"/>
  <c r="CN12" i="4"/>
  <c r="B12" i="4"/>
  <c r="LP10" i="4"/>
  <c r="ID10" i="4"/>
  <c r="EG10" i="4"/>
  <c r="AU10" i="4"/>
  <c r="JW8" i="4"/>
  <c r="FZ8" i="4"/>
  <c r="CN8" i="4"/>
  <c r="B8" i="4"/>
  <c r="MH78" i="4" l="1"/>
  <c r="IZ32" i="4"/>
  <c r="BX32" i="4"/>
  <c r="HM78" i="4"/>
  <c r="FL54" i="4"/>
  <c r="FL32" i="4"/>
  <c r="MN54" i="4"/>
  <c r="MN32" i="4"/>
  <c r="IZ54" i="4"/>
  <c r="CS78" i="4"/>
  <c r="BX54" i="4"/>
  <c r="C11" i="5"/>
  <c r="D11" i="5"/>
  <c r="E11" i="5"/>
  <c r="B11" i="5"/>
  <c r="DS54" i="4" l="1"/>
  <c r="KU32" i="4"/>
  <c r="AN78" i="4"/>
  <c r="AE54" i="4"/>
  <c r="AE32" i="4"/>
  <c r="KU54" i="4"/>
  <c r="KC78" i="4"/>
  <c r="HG54" i="4"/>
  <c r="HG32" i="4"/>
  <c r="FH78" i="4"/>
  <c r="DS32" i="4"/>
  <c r="U78" i="4"/>
  <c r="EO78" i="4"/>
  <c r="DD54" i="4"/>
  <c r="DD32" i="4"/>
  <c r="P54" i="4"/>
  <c r="P32" i="4"/>
  <c r="KF54" i="4"/>
  <c r="KF32" i="4"/>
  <c r="JJ78" i="4"/>
  <c r="GR54" i="4"/>
  <c r="GR32" i="4"/>
  <c r="LY54" i="4"/>
  <c r="EW54" i="4"/>
  <c r="LO78" i="4"/>
  <c r="IK54" i="4"/>
  <c r="IK32" i="4"/>
  <c r="GT78" i="4"/>
  <c r="BZ78" i="4"/>
  <c r="BI54" i="4"/>
  <c r="BI32" i="4"/>
  <c r="LY32" i="4"/>
  <c r="EW32" i="4"/>
  <c r="BG78" i="4"/>
  <c r="AT32" i="4"/>
  <c r="LJ54" i="4"/>
  <c r="LJ32" i="4"/>
  <c r="KV78" i="4"/>
  <c r="HV32" i="4"/>
  <c r="GA78" i="4"/>
  <c r="EH54" i="4"/>
  <c r="EH32" i="4"/>
  <c r="AT54" i="4"/>
  <c r="HV54"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<sst xmlns="http://schemas.openxmlformats.org/spreadsheetml/2006/main" count="327" uniqueCount="190">
  <si>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</si>
  <si>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</si>
  <si>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</si>
  <si>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</si>
  <si>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</si>
  <si>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</si>
  <si>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</si>
  <si>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</si>
  <si>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</si>
  <si>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</si>
  <si>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</si>
  <si>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</si>
  <si>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</si>
  <si>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</si>
  <si>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</si>
  <si>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</si>
  <si>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</si>
  <si>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</si>
  <si>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</si>
  <si>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</si>
  <si>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</si>
  <si>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</si>
  <si>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</si>
  <si>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</si>
  <si>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</si>
  <si>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</si>
  <si>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</si>
  <si>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</si>
  <si>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</si>
  <si>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</si>
  <si>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</si>
  <si>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</si>
  <si>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</si>
  <si>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</si>
  <si>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</si>
  <si>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</si>
  <si>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</si>
  <si>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</si>
  <si>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</si>
  <si>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</si>
  <si>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</si>
  <si>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</si>
  <si>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</si>
  <si>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</si>
  <si>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</si>
  <si>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</si>
  <si>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</si>
  <si>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</si>
  <si>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</si>
  <si>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</si>
  <si>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</si>
  <si>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</si>
  <si>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</si>
  <si>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</si>
  <si>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</si>
  <si>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</si>
  <si>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</si>
  <si>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</si>
  <si>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</si>
  <si>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</si>
  <si>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</si>
  <si>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</si>
  <si>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</si>
  <si>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</si>
  <si>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</si>
  <si>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</si>
  <si>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</si>
  <si>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</si>
  <si>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</si>
  <si>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</si>
  <si>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</si>
  <si>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</si>
  <si>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</si>
  <si>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</si>
  <si>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</si>
  <si>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</si>
  <si>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</si>
  <si>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</si>
  <si>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</si>
  <si>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</si>
  <si>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</si>
  <si>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</si>
  <si>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</si>
  <si>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</si>
  <si>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</si>
  <si>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</si>
  <si>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</si>
  <si>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</si>
  <si>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</si>
  <si>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</si>
  <si>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</si>
  <si>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</si>
  <si>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</si>
  <si>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</si>
  <si>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</si>
  <si>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</si>
  <si>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</si>
  <si>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</si>
  <si>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</si>
  <si>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</si>
  <si>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</si>
  <si>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</si>
  <si>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</si>
  <si>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</si>
  <si>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</si>
  <si>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</si>
  <si>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</si>
  <si>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</si>
  <si>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</si>
  <si>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</si>
  <si>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</si>
  <si>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</si>
  <si>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</si>
  <si>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</si>
  <si>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</si>
  <si>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</si>
  <si>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</si>
  <si>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</si>
  <si>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</si>
  <si>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</si>
  <si>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</si>
  <si>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</si>
  <si>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</si>
  <si>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</si>
  <si>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</si>
  <si>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</si>
  <si>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</si>
  <si>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</si>
  <si>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</si>
  <si>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</si>
  <si>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</si>
  <si>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</si>
  <si>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</si>
  <si>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</si>
  <si>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</si>
  <si>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</si>
  <si>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</si>
  <si>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</si>
  <si>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</si>
  <si>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</si>
  <si>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</si>
  <si>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</si>
  <si>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</si>
  <si>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</si>
  <si>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</si>
  <si>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</si>
  <si>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</si>
  <si>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</si>
  <si>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</si>
  <si>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</si>
  <si>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</si>
  <si>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</si>
  <si>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</si>
  <si>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</si>
  <si>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</si>
  <si>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</si>
  <si>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</si>
  <si>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</si>
  <si>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</si>
  <si>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</si>
  <si>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</si>
  <si>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</si>
  <si>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</si>
  <si>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</si>
  <si>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</si>
  <si>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</si>
  <si>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</si>
  <si>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</si>
  <si>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中津市</t>
  </si>
  <si>
    <t>中津市民病院</t>
  </si>
  <si>
    <t>条例全部</t>
  </si>
  <si>
    <t>病院事業</t>
  </si>
  <si>
    <t>一般病院</t>
  </si>
  <si>
    <t>200床以上～300床未満</t>
  </si>
  <si>
    <t>自治体職員 民間企業出身</t>
  </si>
  <si>
    <t>直営</t>
  </si>
  <si>
    <t>対象</t>
  </si>
  <si>
    <t>透 I 未 訓 ガ</t>
  </si>
  <si>
    <t>救 臨 が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</si>
  <si>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</si>
  <si>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</si>
  <si>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</si>
  <si>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</si>
  <si>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</si>
  <si>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</si>
  <si>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</si>
  <si>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で唯一の中核公的病院として、急性期を中心とした医療を提供している。主な指定状況としては、「地域医療支援病院」「救急告示病院」「地域周産期母子医療センター」「災害拠点病院」「地域がん診療連携拠点病院」等があり、がん、脳卒中・心筋梗塞等の心血管疾患、小児周産期等の疾患等、幅広い疾患に対応している。また地域医療機関との連携にも力を入れており、地域完結型医療の提供に努めている。
救急医療については、救急搬送患者や地域医療機関からの紹介患者を積極的に受入れており年々患者数は増加している。</t>
    <rPh sb="230" eb="232">
      <t>ネンネン</t>
    </rPh>
    <rPh sb="232" eb="234">
      <t>カンジャ</t>
    </rPh>
    <rPh sb="234" eb="235">
      <t>スウ</t>
    </rPh>
    <rPh sb="236" eb="238">
      <t>ゾウカ</t>
    </rPh>
    <phoneticPr fontId="5"/>
  </si>
  <si>
    <t>収益の状況を示す指標である「医業収支比率」においては、令和２年度に比べると患者数が回復していることもあり若干上昇している。類似病院・全国平均値と比較しても高い水準にあり、また経常収支比率も100を超えていることから健全な病院運営が行えていると思われる。
主な要因としては、救急患者・紹介患者を積極的に受入れていることもあり、病床利用率が高いこと。がん患者に対する化学療法や手術が必要な症例が多いため、診療単価も高い傾向にあること。また一方で「職員給与費対医業収益比率」については、健全経営の目安である50％を若干上回っているものの、他の類似病院と比較し低い水準で推移していること等から効率的な経営が行われていると思われる。ただ依然としてコロナ禍の影響下にあることは間違いなく今後も予断を許さない状況である。</t>
    <rPh sb="27" eb="29">
      <t>レイワ</t>
    </rPh>
    <rPh sb="30" eb="32">
      <t>ネンド</t>
    </rPh>
    <rPh sb="33" eb="34">
      <t>クラ</t>
    </rPh>
    <rPh sb="37" eb="40">
      <t>カンジャスウ</t>
    </rPh>
    <rPh sb="41" eb="43">
      <t>カイフク</t>
    </rPh>
    <rPh sb="52" eb="54">
      <t>ジャッカン</t>
    </rPh>
    <rPh sb="54" eb="56">
      <t>ジョウショウ</t>
    </rPh>
    <phoneticPr fontId="5"/>
  </si>
  <si>
    <t xml:space="preserve">2012年10月に新病院の稼働、また2018年2月には新病棟、リハビリ棟を稼働させている。施設・設備共に比較的新しいこともあり、「有形固定資産減価償却率」は低い数値となっている。
「器械備品減価償却率」については、新病院稼働時に購入した医療機器等の減価償却がほぼ終了しているため平均値より高い値となっているが、高額な医療機器や総合情報システムの更新などが控えており数値は徐々に低下していくと思われる。
</t>
    <rPh sb="155" eb="157">
      <t>コウガク</t>
    </rPh>
    <rPh sb="158" eb="162">
      <t>イリョウキキ</t>
    </rPh>
    <rPh sb="163" eb="167">
      <t>ソウゴウジョウホウ</t>
    </rPh>
    <rPh sb="172" eb="174">
      <t>コウシン</t>
    </rPh>
    <rPh sb="177" eb="178">
      <t>ヒカ</t>
    </rPh>
    <phoneticPr fontId="5"/>
  </si>
  <si>
    <t>コロナ禍の影響により医業収支比率は令和元年度前と比べると依然低い状況ではあるが、各種指定病院として地域において満足できる医療提供をしているものと思われる。その結果として、高い病床使用率、高い診療単価となっており、経営状況は良好であると思われる。
今後は、築10年を経過した病院建屋の修繕や改修、医療機器の更新等を計画的行っていく必要があり経営状況をしっかり注視していく必要がある。
大分県北部医療圏の中核病院として、経常収支比率、医業収支比率等の経営指標を意識し、効率的な病院運営を心掛け、地域のニーズにあった適切な医療を永続的に提供できるよう努力していく。</t>
    <rPh sb="3" eb="4">
      <t>カ</t>
    </rPh>
    <rPh sb="5" eb="7">
      <t>エイキョウ</t>
    </rPh>
    <rPh sb="10" eb="14">
      <t>イギョウシュウシ</t>
    </rPh>
    <rPh sb="14" eb="16">
      <t>ヒリツ</t>
    </rPh>
    <rPh sb="17" eb="19">
      <t>レイワ</t>
    </rPh>
    <rPh sb="19" eb="22">
      <t>ガンネンド</t>
    </rPh>
    <rPh sb="22" eb="23">
      <t>ゼン</t>
    </rPh>
    <rPh sb="24" eb="25">
      <t>クラ</t>
    </rPh>
    <rPh sb="28" eb="30">
      <t>イゼン</t>
    </rPh>
    <rPh sb="30" eb="31">
      <t>ヒク</t>
    </rPh>
    <rPh sb="32" eb="34">
      <t>ジョウキョウ</t>
    </rPh>
    <rPh sb="40" eb="42">
      <t>カクシュ</t>
    </rPh>
    <rPh sb="42" eb="44">
      <t>シテイ</t>
    </rPh>
    <rPh sb="44" eb="46">
      <t>ビョウイン</t>
    </rPh>
    <rPh sb="49" eb="51">
      <t>チイキ</t>
    </rPh>
    <rPh sb="55" eb="57">
      <t>マンゾク</t>
    </rPh>
    <rPh sb="60" eb="64">
      <t>イリョウテイキョウ</t>
    </rPh>
    <rPh sb="72" eb="73">
      <t>オモ</t>
    </rPh>
    <rPh sb="79" eb="81">
      <t>ケッカ</t>
    </rPh>
    <rPh sb="85" eb="86">
      <t>タカ</t>
    </rPh>
    <rPh sb="87" eb="92">
      <t>ビョウショウシヨウリツ</t>
    </rPh>
    <rPh sb="93" eb="94">
      <t>タカ</t>
    </rPh>
    <rPh sb="95" eb="97">
      <t>シンリョウ</t>
    </rPh>
    <rPh sb="97" eb="99">
      <t>タンカ</t>
    </rPh>
    <rPh sb="106" eb="108">
      <t>ケイエイ</t>
    </rPh>
    <rPh sb="108" eb="110">
      <t>ジョウキョウ</t>
    </rPh>
    <rPh sb="111" eb="113">
      <t>リョウコウ</t>
    </rPh>
    <rPh sb="117" eb="118">
      <t>オモ</t>
    </rPh>
    <rPh sb="123" eb="125">
      <t>コンゴ</t>
    </rPh>
    <rPh sb="127" eb="128">
      <t>チク</t>
    </rPh>
    <rPh sb="130" eb="131">
      <t>ネン</t>
    </rPh>
    <rPh sb="132" eb="134">
      <t>ケイカ</t>
    </rPh>
    <rPh sb="136" eb="138">
      <t>ビョウイン</t>
    </rPh>
    <rPh sb="138" eb="140">
      <t>タテヤ</t>
    </rPh>
    <rPh sb="141" eb="143">
      <t>シュウゼン</t>
    </rPh>
    <rPh sb="144" eb="146">
      <t>カイシュウ</t>
    </rPh>
    <rPh sb="147" eb="151">
      <t>イリョウキキ</t>
    </rPh>
    <rPh sb="152" eb="155">
      <t>コウシントウ</t>
    </rPh>
    <rPh sb="156" eb="158">
      <t>ケイカク</t>
    </rPh>
    <rPh sb="158" eb="159">
      <t>テキ</t>
    </rPh>
    <rPh sb="159" eb="160">
      <t>オコナ</t>
    </rPh>
    <rPh sb="164" eb="166">
      <t>ヒツヨウ</t>
    </rPh>
    <rPh sb="169" eb="171">
      <t>ケイエイ</t>
    </rPh>
    <rPh sb="171" eb="173">
      <t>ジョウキョウ</t>
    </rPh>
    <rPh sb="178" eb="180">
      <t>チュウシ</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</si>
</sst>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95.2</c:v>
                </c:pt>
                <c:pt idx="1">
                  <c:v>93.7</c:v>
                </c:pt>
                <c:pt idx="2">
                  <c:v>100.6</c:v>
                </c:pt>
                <c:pt idx="3">
                  <c:v>93.1</c:v>
                </c:pt>
                <c:pt idx="4">
                  <c:v>92.2</c:v>
                </c:pt>
              </c:numCache>
            </c:numRef>
          </c:val>
          <c:extLst>
            <c:ext xmlns:c16="http://schemas.microsoft.com/office/drawing/2014/chart" uri="{C3380CC4-5D6E-409C-BE32-E72D297353CC}">
              <c16:uniqueId val="{00000000-08F6-4ADC-9348-2732414F7A2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08F6-4ADC-9348-2732414F7A2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21674</c:v>
                </c:pt>
                <c:pt idx="1">
                  <c:v>24851</c:v>
                </c:pt>
                <c:pt idx="2">
                  <c:v>27389</c:v>
                </c:pt>
                <c:pt idx="3">
                  <c:v>29372</c:v>
                </c:pt>
                <c:pt idx="4">
                  <c:v>30548</c:v>
                </c:pt>
              </c:numCache>
            </c:numRef>
          </c:val>
          <c:extLst>
            <c:ext xmlns:c16="http://schemas.microsoft.com/office/drawing/2014/chart" uri="{C3380CC4-5D6E-409C-BE32-E72D297353CC}">
              <c16:uniqueId val="{00000000-F272-4DDB-9A0D-1E465D9D6C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F272-4DDB-9A0D-1E465D9D6C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53737</c:v>
                </c:pt>
                <c:pt idx="1">
                  <c:v>56298</c:v>
                </c:pt>
                <c:pt idx="2">
                  <c:v>57230</c:v>
                </c:pt>
                <c:pt idx="3">
                  <c:v>57332</c:v>
                </c:pt>
                <c:pt idx="4">
                  <c:v>61587</c:v>
                </c:pt>
              </c:numCache>
            </c:numRef>
          </c:val>
          <c:extLst>
            <c:ext xmlns:c16="http://schemas.microsoft.com/office/drawing/2014/chart" uri="{C3380CC4-5D6E-409C-BE32-E72D297353CC}">
              <c16:uniqueId val="{00000000-93FF-4E77-8002-F56BBB4AF54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93FF-4E77-8002-F56BBB4AF54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F5-4743-98C8-900B48E0E13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42F5-4743-98C8-900B48E0E13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98.5</c:v>
                </c:pt>
                <c:pt idx="1">
                  <c:v>99.3</c:v>
                </c:pt>
                <c:pt idx="2">
                  <c:v>99.7</c:v>
                </c:pt>
                <c:pt idx="3">
                  <c:v>93.7</c:v>
                </c:pt>
                <c:pt idx="4">
                  <c:v>94.2</c:v>
                </c:pt>
              </c:numCache>
            </c:numRef>
          </c:val>
          <c:extLst>
            <c:ext xmlns:c16="http://schemas.microsoft.com/office/drawing/2014/chart" uri="{C3380CC4-5D6E-409C-BE32-E72D297353CC}">
              <c16:uniqueId val="{00000000-89C9-47FB-9566-7E94819237E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89C9-47FB-9566-7E94819237E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100.6</c:v>
                </c:pt>
                <c:pt idx="2">
                  <c:v>100.4</c:v>
                </c:pt>
                <c:pt idx="3">
                  <c:v>100.7</c:v>
                </c:pt>
                <c:pt idx="4">
                  <c:v>101</c:v>
                </c:pt>
              </c:numCache>
            </c:numRef>
          </c:val>
          <c:extLst>
            <c:ext xmlns:c16="http://schemas.microsoft.com/office/drawing/2014/chart" uri="{C3380CC4-5D6E-409C-BE32-E72D297353CC}">
              <c16:uniqueId val="{00000000-FC95-4C99-983D-A50DDB01F1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FC95-4C99-983D-A50DDB01F1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41.8</c:v>
                </c:pt>
                <c:pt idx="1">
                  <c:v>39.1</c:v>
                </c:pt>
                <c:pt idx="2">
                  <c:v>43.5</c:v>
                </c:pt>
                <c:pt idx="3">
                  <c:v>47.1</c:v>
                </c:pt>
                <c:pt idx="4">
                  <c:v>48.6</c:v>
                </c:pt>
              </c:numCache>
            </c:numRef>
          </c:val>
          <c:extLst>
            <c:ext xmlns:c16="http://schemas.microsoft.com/office/drawing/2014/chart" uri="{C3380CC4-5D6E-409C-BE32-E72D297353CC}">
              <c16:uniqueId val="{00000000-2055-42F3-8E54-8F7E15A288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2055-42F3-8E54-8F7E15A288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c:v>
                </c:pt>
                <c:pt idx="1">
                  <c:v>73.400000000000006</c:v>
                </c:pt>
                <c:pt idx="2">
                  <c:v>78.5</c:v>
                </c:pt>
                <c:pt idx="3">
                  <c:v>81</c:v>
                </c:pt>
                <c:pt idx="4">
                  <c:v>79</c:v>
                </c:pt>
              </c:numCache>
            </c:numRef>
          </c:val>
          <c:extLst>
            <c:ext xmlns:c16="http://schemas.microsoft.com/office/drawing/2014/chart" uri="{C3380CC4-5D6E-409C-BE32-E72D297353CC}">
              <c16:uniqueId val="{00000000-ED5A-4E8D-AEEB-2EAEBC59D9A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D5A-4E8D-AEEB-2EAEBC59D9A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38570024</c:v>
                </c:pt>
                <c:pt idx="1">
                  <c:v>46493256</c:v>
                </c:pt>
                <c:pt idx="2">
                  <c:v>46659408</c:v>
                </c:pt>
                <c:pt idx="3">
                  <c:v>46860400</c:v>
                </c:pt>
                <c:pt idx="4">
                  <c:v>46699680</c:v>
                </c:pt>
              </c:numCache>
            </c:numRef>
          </c:val>
          <c:extLst>
            <c:ext xmlns:c16="http://schemas.microsoft.com/office/drawing/2014/chart" uri="{C3380CC4-5D6E-409C-BE32-E72D297353CC}">
              <c16:uniqueId val="{00000000-F827-441B-9078-81A76D0FE4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F827-441B-9078-81A76D0FE4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24.1</c:v>
                </c:pt>
                <c:pt idx="1">
                  <c:v>26</c:v>
                </c:pt>
                <c:pt idx="2">
                  <c:v>27.4</c:v>
                </c:pt>
                <c:pt idx="3">
                  <c:v>27.8</c:v>
                </c:pt>
                <c:pt idx="4">
                  <c:v>28.3</c:v>
                </c:pt>
              </c:numCache>
            </c:numRef>
          </c:val>
          <c:extLst>
            <c:ext xmlns:c16="http://schemas.microsoft.com/office/drawing/2014/chart" uri="{C3380CC4-5D6E-409C-BE32-E72D297353CC}">
              <c16:uniqueId val="{00000000-CEFC-4598-A066-872DCE9B29B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CEFC-4598-A066-872DCE9B29B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46.3</c:v>
                </c:pt>
                <c:pt idx="1">
                  <c:v>48.3</c:v>
                </c:pt>
                <c:pt idx="2">
                  <c:v>47.7</c:v>
                </c:pt>
                <c:pt idx="3">
                  <c:v>52.6</c:v>
                </c:pt>
                <c:pt idx="4">
                  <c:v>50.5</c:v>
                </c:pt>
              </c:numCache>
            </c:numRef>
          </c:val>
          <c:extLst>
            <c:ext xmlns:c16="http://schemas.microsoft.com/office/drawing/2014/chart" uri="{C3380CC4-5D6E-409C-BE32-E72D297353CC}">
              <c16:uniqueId val="{00000000-C9CB-45D5-BE34-A3109A0B4B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C9CB-45D5-BE34-A3109A0B4B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7" t="str">
        <f>データ!H6</f>
        <v>大分県中津市　中津市民病院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200床以上～300床未満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自治体職員 民間企業出身</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250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25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透 I 未 訓 ガ</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が へ 災 地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250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5"/>
      <c r="NJ11" s="3"/>
      <c r="NK11" s="3"/>
      <c r="NL11" s="3"/>
      <c r="NM11" s="3"/>
      <c r="NN11" s="3"/>
      <c r="NO11" s="3"/>
      <c r="NP11" s="3"/>
      <c r="NQ11" s="3"/>
      <c r="NR11" s="3"/>
      <c r="NS11" s="3"/>
      <c r="NT11" s="3"/>
      <c r="NU11" s="3"/>
      <c r="NV11" s="3"/>
      <c r="NW11" s="3"/>
      <c r="NX11" s="3"/>
    </row>
    <row r="12" spans="1:388" ht="18.75" customHeight="1">
      <c r="A12" s="2"/>
      <c r="B12" s="118">
        <f>データ!U6</f>
        <v>83110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21021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第２種該当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７：１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250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250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5"/>
      <c r="NJ12" s="3"/>
      <c r="NK12" s="3"/>
      <c r="NL12" s="3"/>
      <c r="NM12" s="3"/>
      <c r="NN12" s="3"/>
      <c r="NO12" s="3"/>
      <c r="NP12" s="3"/>
      <c r="NQ12" s="3"/>
      <c r="NR12" s="3"/>
      <c r="NS12" s="3"/>
      <c r="NT12" s="3"/>
      <c r="NU12" s="3"/>
      <c r="NV12" s="3"/>
      <c r="NW12" s="3"/>
      <c r="NX12" s="3"/>
    </row>
    <row r="13" spans="1:388" ht="17.25" customHeight="1">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5"/>
      <c r="NJ13" s="6"/>
      <c r="NK13" s="6"/>
      <c r="NL13" s="6"/>
      <c r="NM13" s="6"/>
      <c r="NN13" s="6"/>
      <c r="NO13" s="6"/>
      <c r="NP13" s="6"/>
      <c r="NQ13" s="6"/>
      <c r="NR13" s="6"/>
      <c r="NS13" s="6"/>
      <c r="NT13" s="6"/>
      <c r="NU13" s="6"/>
      <c r="NV13" s="6"/>
      <c r="NW13" s="6"/>
      <c r="NX13" s="6"/>
    </row>
    <row r="14" spans="1:388" ht="17.25" customHeight="1">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2" t="s">
        <v>36</v>
      </c>
      <c r="NK16" s="123"/>
      <c r="NL16" s="123"/>
      <c r="NM16" s="123"/>
      <c r="NN16" s="124"/>
      <c r="NO16" s="122" t="s">
        <v>37</v>
      </c>
      <c r="NP16" s="123"/>
      <c r="NQ16" s="123"/>
      <c r="NR16" s="123"/>
      <c r="NS16" s="124"/>
      <c r="NT16" s="122" t="s">
        <v>38</v>
      </c>
      <c r="NU16" s="123"/>
      <c r="NV16" s="123"/>
      <c r="NW16" s="123"/>
      <c r="NX16" s="124"/>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186</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1"/>
      <c r="NK23" s="102"/>
      <c r="NL23" s="102"/>
      <c r="NM23" s="102"/>
      <c r="NN23" s="102"/>
      <c r="NO23" s="102"/>
      <c r="NP23" s="102"/>
      <c r="NQ23" s="102"/>
      <c r="NR23" s="102"/>
      <c r="NS23" s="102"/>
      <c r="NT23" s="102"/>
      <c r="NU23" s="102"/>
      <c r="NV23" s="102"/>
      <c r="NW23" s="102"/>
      <c r="NX23" s="103"/>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1"/>
      <c r="NK24" s="102"/>
      <c r="NL24" s="102"/>
      <c r="NM24" s="102"/>
      <c r="NN24" s="102"/>
      <c r="NO24" s="102"/>
      <c r="NP24" s="102"/>
      <c r="NQ24" s="102"/>
      <c r="NR24" s="102"/>
      <c r="NS24" s="102"/>
      <c r="NT24" s="102"/>
      <c r="NU24" s="102"/>
      <c r="NV24" s="102"/>
      <c r="NW24" s="102"/>
      <c r="NX24" s="103"/>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1"/>
      <c r="NK25" s="102"/>
      <c r="NL25" s="102"/>
      <c r="NM25" s="102"/>
      <c r="NN25" s="102"/>
      <c r="NO25" s="102"/>
      <c r="NP25" s="102"/>
      <c r="NQ25" s="102"/>
      <c r="NR25" s="102"/>
      <c r="NS25" s="102"/>
      <c r="NT25" s="102"/>
      <c r="NU25" s="102"/>
      <c r="NV25" s="102"/>
      <c r="NW25" s="102"/>
      <c r="NX25" s="103"/>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1"/>
      <c r="NK26" s="102"/>
      <c r="NL26" s="102"/>
      <c r="NM26" s="102"/>
      <c r="NN26" s="102"/>
      <c r="NO26" s="102"/>
      <c r="NP26" s="102"/>
      <c r="NQ26" s="102"/>
      <c r="NR26" s="102"/>
      <c r="NS26" s="102"/>
      <c r="NT26" s="102"/>
      <c r="NU26" s="102"/>
      <c r="NV26" s="102"/>
      <c r="NW26" s="102"/>
      <c r="NX26" s="103"/>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1"/>
      <c r="NK27" s="102"/>
      <c r="NL27" s="102"/>
      <c r="NM27" s="102"/>
      <c r="NN27" s="102"/>
      <c r="NO27" s="102"/>
      <c r="NP27" s="102"/>
      <c r="NQ27" s="102"/>
      <c r="NR27" s="102"/>
      <c r="NS27" s="102"/>
      <c r="NT27" s="102"/>
      <c r="NU27" s="102"/>
      <c r="NV27" s="102"/>
      <c r="NW27" s="102"/>
      <c r="NX27" s="103"/>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1"/>
      <c r="NK28" s="102"/>
      <c r="NL28" s="102"/>
      <c r="NM28" s="102"/>
      <c r="NN28" s="102"/>
      <c r="NO28" s="102"/>
      <c r="NP28" s="102"/>
      <c r="NQ28" s="102"/>
      <c r="NR28" s="102"/>
      <c r="NS28" s="102"/>
      <c r="NT28" s="102"/>
      <c r="NU28" s="102"/>
      <c r="NV28" s="102"/>
      <c r="NW28" s="102"/>
      <c r="NX28" s="103"/>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1"/>
      <c r="NK29" s="102"/>
      <c r="NL29" s="102"/>
      <c r="NM29" s="102"/>
      <c r="NN29" s="102"/>
      <c r="NO29" s="102"/>
      <c r="NP29" s="102"/>
      <c r="NQ29" s="102"/>
      <c r="NR29" s="102"/>
      <c r="NS29" s="102"/>
      <c r="NT29" s="102"/>
      <c r="NU29" s="102"/>
      <c r="NV29" s="102"/>
      <c r="NW29" s="102"/>
      <c r="NX29" s="103"/>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1"/>
      <c r="NK30" s="102"/>
      <c r="NL30" s="102"/>
      <c r="NM30" s="102"/>
      <c r="NN30" s="102"/>
      <c r="NO30" s="102"/>
      <c r="NP30" s="102"/>
      <c r="NQ30" s="102"/>
      <c r="NR30" s="102"/>
      <c r="NS30" s="102"/>
      <c r="NT30" s="102"/>
      <c r="NU30" s="102"/>
      <c r="NV30" s="102"/>
      <c r="NW30" s="102"/>
      <c r="NX30" s="103"/>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1"/>
      <c r="NK31" s="102"/>
      <c r="NL31" s="102"/>
      <c r="NM31" s="102"/>
      <c r="NN31" s="102"/>
      <c r="NO31" s="102"/>
      <c r="NP31" s="102"/>
      <c r="NQ31" s="102"/>
      <c r="NR31" s="102"/>
      <c r="NS31" s="102"/>
      <c r="NT31" s="102"/>
      <c r="NU31" s="102"/>
      <c r="NV31" s="102"/>
      <c r="NW31" s="102"/>
      <c r="NX31" s="103"/>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1"/>
      <c r="NK32" s="102"/>
      <c r="NL32" s="102"/>
      <c r="NM32" s="102"/>
      <c r="NN32" s="102"/>
      <c r="NO32" s="102"/>
      <c r="NP32" s="102"/>
      <c r="NQ32" s="102"/>
      <c r="NR32" s="102"/>
      <c r="NS32" s="102"/>
      <c r="NT32" s="102"/>
      <c r="NU32" s="102"/>
      <c r="NV32" s="102"/>
      <c r="NW32" s="102"/>
      <c r="NX32" s="103"/>
      <c r="OC32" s="16" t="s">
        <v>56</v>
      </c>
    </row>
    <row r="33" spans="1:393" ht="13.5" customHeight="1">
      <c r="A33" s="2"/>
      <c r="B33" s="14"/>
      <c r="D33" s="2"/>
      <c r="E33" s="2"/>
      <c r="F33" s="2"/>
      <c r="G33" s="86" t="s">
        <v>57</v>
      </c>
      <c r="H33" s="86"/>
      <c r="I33" s="86"/>
      <c r="J33" s="86"/>
      <c r="K33" s="86"/>
      <c r="L33" s="86"/>
      <c r="M33" s="86"/>
      <c r="N33" s="86"/>
      <c r="O33" s="86"/>
      <c r="P33" s="69">
        <f>データ!AI7</f>
        <v>100.6</v>
      </c>
      <c r="Q33" s="70"/>
      <c r="R33" s="70"/>
      <c r="S33" s="70"/>
      <c r="T33" s="70"/>
      <c r="U33" s="70"/>
      <c r="V33" s="70"/>
      <c r="W33" s="70"/>
      <c r="X33" s="70"/>
      <c r="Y33" s="70"/>
      <c r="Z33" s="70"/>
      <c r="AA33" s="70"/>
      <c r="AB33" s="70"/>
      <c r="AC33" s="70"/>
      <c r="AD33" s="71"/>
      <c r="AE33" s="69">
        <f>データ!AJ7</f>
        <v>100.6</v>
      </c>
      <c r="AF33" s="70"/>
      <c r="AG33" s="70"/>
      <c r="AH33" s="70"/>
      <c r="AI33" s="70"/>
      <c r="AJ33" s="70"/>
      <c r="AK33" s="70"/>
      <c r="AL33" s="70"/>
      <c r="AM33" s="70"/>
      <c r="AN33" s="70"/>
      <c r="AO33" s="70"/>
      <c r="AP33" s="70"/>
      <c r="AQ33" s="70"/>
      <c r="AR33" s="70"/>
      <c r="AS33" s="71"/>
      <c r="AT33" s="69">
        <f>データ!AK7</f>
        <v>100.4</v>
      </c>
      <c r="AU33" s="70"/>
      <c r="AV33" s="70"/>
      <c r="AW33" s="70"/>
      <c r="AX33" s="70"/>
      <c r="AY33" s="70"/>
      <c r="AZ33" s="70"/>
      <c r="BA33" s="70"/>
      <c r="BB33" s="70"/>
      <c r="BC33" s="70"/>
      <c r="BD33" s="70"/>
      <c r="BE33" s="70"/>
      <c r="BF33" s="70"/>
      <c r="BG33" s="70"/>
      <c r="BH33" s="71"/>
      <c r="BI33" s="69">
        <f>データ!AL7</f>
        <v>100.7</v>
      </c>
      <c r="BJ33" s="70"/>
      <c r="BK33" s="70"/>
      <c r="BL33" s="70"/>
      <c r="BM33" s="70"/>
      <c r="BN33" s="70"/>
      <c r="BO33" s="70"/>
      <c r="BP33" s="70"/>
      <c r="BQ33" s="70"/>
      <c r="BR33" s="70"/>
      <c r="BS33" s="70"/>
      <c r="BT33" s="70"/>
      <c r="BU33" s="70"/>
      <c r="BV33" s="70"/>
      <c r="BW33" s="71"/>
      <c r="BX33" s="69">
        <f>データ!AM7</f>
        <v>101</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98.5</v>
      </c>
      <c r="DE33" s="70"/>
      <c r="DF33" s="70"/>
      <c r="DG33" s="70"/>
      <c r="DH33" s="70"/>
      <c r="DI33" s="70"/>
      <c r="DJ33" s="70"/>
      <c r="DK33" s="70"/>
      <c r="DL33" s="70"/>
      <c r="DM33" s="70"/>
      <c r="DN33" s="70"/>
      <c r="DO33" s="70"/>
      <c r="DP33" s="70"/>
      <c r="DQ33" s="70"/>
      <c r="DR33" s="71"/>
      <c r="DS33" s="69">
        <f>データ!AU7</f>
        <v>99.3</v>
      </c>
      <c r="DT33" s="70"/>
      <c r="DU33" s="70"/>
      <c r="DV33" s="70"/>
      <c r="DW33" s="70"/>
      <c r="DX33" s="70"/>
      <c r="DY33" s="70"/>
      <c r="DZ33" s="70"/>
      <c r="EA33" s="70"/>
      <c r="EB33" s="70"/>
      <c r="EC33" s="70"/>
      <c r="ED33" s="70"/>
      <c r="EE33" s="70"/>
      <c r="EF33" s="70"/>
      <c r="EG33" s="71"/>
      <c r="EH33" s="69">
        <f>データ!AV7</f>
        <v>99.7</v>
      </c>
      <c r="EI33" s="70"/>
      <c r="EJ33" s="70"/>
      <c r="EK33" s="70"/>
      <c r="EL33" s="70"/>
      <c r="EM33" s="70"/>
      <c r="EN33" s="70"/>
      <c r="EO33" s="70"/>
      <c r="EP33" s="70"/>
      <c r="EQ33" s="70"/>
      <c r="ER33" s="70"/>
      <c r="ES33" s="70"/>
      <c r="ET33" s="70"/>
      <c r="EU33" s="70"/>
      <c r="EV33" s="71"/>
      <c r="EW33" s="69">
        <f>データ!AW7</f>
        <v>93.7</v>
      </c>
      <c r="EX33" s="70"/>
      <c r="EY33" s="70"/>
      <c r="EZ33" s="70"/>
      <c r="FA33" s="70"/>
      <c r="FB33" s="70"/>
      <c r="FC33" s="70"/>
      <c r="FD33" s="70"/>
      <c r="FE33" s="70"/>
      <c r="FF33" s="70"/>
      <c r="FG33" s="70"/>
      <c r="FH33" s="70"/>
      <c r="FI33" s="70"/>
      <c r="FJ33" s="70"/>
      <c r="FK33" s="71"/>
      <c r="FL33" s="69">
        <f>データ!AX7</f>
        <v>94.2</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95.2</v>
      </c>
      <c r="KG33" s="70"/>
      <c r="KH33" s="70"/>
      <c r="KI33" s="70"/>
      <c r="KJ33" s="70"/>
      <c r="KK33" s="70"/>
      <c r="KL33" s="70"/>
      <c r="KM33" s="70"/>
      <c r="KN33" s="70"/>
      <c r="KO33" s="70"/>
      <c r="KP33" s="70"/>
      <c r="KQ33" s="70"/>
      <c r="KR33" s="70"/>
      <c r="KS33" s="70"/>
      <c r="KT33" s="71"/>
      <c r="KU33" s="69">
        <f>データ!BQ7</f>
        <v>93.7</v>
      </c>
      <c r="KV33" s="70"/>
      <c r="KW33" s="70"/>
      <c r="KX33" s="70"/>
      <c r="KY33" s="70"/>
      <c r="KZ33" s="70"/>
      <c r="LA33" s="70"/>
      <c r="LB33" s="70"/>
      <c r="LC33" s="70"/>
      <c r="LD33" s="70"/>
      <c r="LE33" s="70"/>
      <c r="LF33" s="70"/>
      <c r="LG33" s="70"/>
      <c r="LH33" s="70"/>
      <c r="LI33" s="71"/>
      <c r="LJ33" s="69">
        <f>データ!BR7</f>
        <v>100.6</v>
      </c>
      <c r="LK33" s="70"/>
      <c r="LL33" s="70"/>
      <c r="LM33" s="70"/>
      <c r="LN33" s="70"/>
      <c r="LO33" s="70"/>
      <c r="LP33" s="70"/>
      <c r="LQ33" s="70"/>
      <c r="LR33" s="70"/>
      <c r="LS33" s="70"/>
      <c r="LT33" s="70"/>
      <c r="LU33" s="70"/>
      <c r="LV33" s="70"/>
      <c r="LW33" s="70"/>
      <c r="LX33" s="71"/>
      <c r="LY33" s="69">
        <f>データ!BS7</f>
        <v>93.1</v>
      </c>
      <c r="LZ33" s="70"/>
      <c r="MA33" s="70"/>
      <c r="MB33" s="70"/>
      <c r="MC33" s="70"/>
      <c r="MD33" s="70"/>
      <c r="ME33" s="70"/>
      <c r="MF33" s="70"/>
      <c r="MG33" s="70"/>
      <c r="MH33" s="70"/>
      <c r="MI33" s="70"/>
      <c r="MJ33" s="70"/>
      <c r="MK33" s="70"/>
      <c r="ML33" s="70"/>
      <c r="MM33" s="71"/>
      <c r="MN33" s="69">
        <f>データ!BT7</f>
        <v>92.2</v>
      </c>
      <c r="MO33" s="70"/>
      <c r="MP33" s="70"/>
      <c r="MQ33" s="70"/>
      <c r="MR33" s="70"/>
      <c r="MS33" s="70"/>
      <c r="MT33" s="70"/>
      <c r="MU33" s="70"/>
      <c r="MV33" s="70"/>
      <c r="MW33" s="70"/>
      <c r="MX33" s="70"/>
      <c r="MY33" s="70"/>
      <c r="MZ33" s="70"/>
      <c r="NA33" s="70"/>
      <c r="NB33" s="71"/>
      <c r="ND33" s="2"/>
      <c r="NE33" s="2"/>
      <c r="NF33" s="2"/>
      <c r="NG33" s="2"/>
      <c r="NH33" s="15"/>
      <c r="NI33" s="2"/>
      <c r="NJ33" s="101"/>
      <c r="NK33" s="102"/>
      <c r="NL33" s="102"/>
      <c r="NM33" s="102"/>
      <c r="NN33" s="102"/>
      <c r="NO33" s="102"/>
      <c r="NP33" s="102"/>
      <c r="NQ33" s="102"/>
      <c r="NR33" s="102"/>
      <c r="NS33" s="102"/>
      <c r="NT33" s="102"/>
      <c r="NU33" s="102"/>
      <c r="NV33" s="102"/>
      <c r="NW33" s="102"/>
      <c r="NX33" s="103"/>
      <c r="OC33" s="16" t="s">
        <v>58</v>
      </c>
    </row>
    <row r="34" spans="1:393" ht="13.5" customHeight="1">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104"/>
      <c r="NK34" s="105"/>
      <c r="NL34" s="105"/>
      <c r="NM34" s="105"/>
      <c r="NN34" s="105"/>
      <c r="NO34" s="105"/>
      <c r="NP34" s="105"/>
      <c r="NQ34" s="105"/>
      <c r="NR34" s="105"/>
      <c r="NS34" s="105"/>
      <c r="NT34" s="105"/>
      <c r="NU34" s="105"/>
      <c r="NV34" s="105"/>
      <c r="NW34" s="105"/>
      <c r="NX34" s="106"/>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187</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188</v>
      </c>
      <c r="NK54" s="102"/>
      <c r="NL54" s="102"/>
      <c r="NM54" s="102"/>
      <c r="NN54" s="102"/>
      <c r="NO54" s="102"/>
      <c r="NP54" s="102"/>
      <c r="NQ54" s="102"/>
      <c r="NR54" s="102"/>
      <c r="NS54" s="102"/>
      <c r="NT54" s="102"/>
      <c r="NU54" s="102"/>
      <c r="NV54" s="102"/>
      <c r="NW54" s="102"/>
      <c r="NX54" s="103"/>
      <c r="OC54" s="16" t="s">
        <v>83</v>
      </c>
    </row>
    <row r="55" spans="1:393" ht="13.5" customHeight="1">
      <c r="A55" s="2"/>
      <c r="B55" s="14"/>
      <c r="C55" s="2"/>
      <c r="D55" s="2"/>
      <c r="E55" s="2"/>
      <c r="F55" s="2"/>
      <c r="G55" s="86" t="s">
        <v>57</v>
      </c>
      <c r="H55" s="86"/>
      <c r="I55" s="86"/>
      <c r="J55" s="86"/>
      <c r="K55" s="86"/>
      <c r="L55" s="86"/>
      <c r="M55" s="86"/>
      <c r="N55" s="86"/>
      <c r="O55" s="86"/>
      <c r="P55" s="87">
        <f>データ!CA7</f>
        <v>53737</v>
      </c>
      <c r="Q55" s="88"/>
      <c r="R55" s="88"/>
      <c r="S55" s="88"/>
      <c r="T55" s="88"/>
      <c r="U55" s="88"/>
      <c r="V55" s="88"/>
      <c r="W55" s="88"/>
      <c r="X55" s="88"/>
      <c r="Y55" s="88"/>
      <c r="Z55" s="88"/>
      <c r="AA55" s="88"/>
      <c r="AB55" s="88"/>
      <c r="AC55" s="88"/>
      <c r="AD55" s="89"/>
      <c r="AE55" s="87">
        <f>データ!CB7</f>
        <v>56298</v>
      </c>
      <c r="AF55" s="88"/>
      <c r="AG55" s="88"/>
      <c r="AH55" s="88"/>
      <c r="AI55" s="88"/>
      <c r="AJ55" s="88"/>
      <c r="AK55" s="88"/>
      <c r="AL55" s="88"/>
      <c r="AM55" s="88"/>
      <c r="AN55" s="88"/>
      <c r="AO55" s="88"/>
      <c r="AP55" s="88"/>
      <c r="AQ55" s="88"/>
      <c r="AR55" s="88"/>
      <c r="AS55" s="89"/>
      <c r="AT55" s="87">
        <f>データ!CC7</f>
        <v>57230</v>
      </c>
      <c r="AU55" s="88"/>
      <c r="AV55" s="88"/>
      <c r="AW55" s="88"/>
      <c r="AX55" s="88"/>
      <c r="AY55" s="88"/>
      <c r="AZ55" s="88"/>
      <c r="BA55" s="88"/>
      <c r="BB55" s="88"/>
      <c r="BC55" s="88"/>
      <c r="BD55" s="88"/>
      <c r="BE55" s="88"/>
      <c r="BF55" s="88"/>
      <c r="BG55" s="88"/>
      <c r="BH55" s="89"/>
      <c r="BI55" s="87">
        <f>データ!CD7</f>
        <v>57332</v>
      </c>
      <c r="BJ55" s="88"/>
      <c r="BK55" s="88"/>
      <c r="BL55" s="88"/>
      <c r="BM55" s="88"/>
      <c r="BN55" s="88"/>
      <c r="BO55" s="88"/>
      <c r="BP55" s="88"/>
      <c r="BQ55" s="88"/>
      <c r="BR55" s="88"/>
      <c r="BS55" s="88"/>
      <c r="BT55" s="88"/>
      <c r="BU55" s="88"/>
      <c r="BV55" s="88"/>
      <c r="BW55" s="89"/>
      <c r="BX55" s="87">
        <f>データ!CE7</f>
        <v>61587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21674</v>
      </c>
      <c r="DE55" s="88"/>
      <c r="DF55" s="88"/>
      <c r="DG55" s="88"/>
      <c r="DH55" s="88"/>
      <c r="DI55" s="88"/>
      <c r="DJ55" s="88"/>
      <c r="DK55" s="88"/>
      <c r="DL55" s="88"/>
      <c r="DM55" s="88"/>
      <c r="DN55" s="88"/>
      <c r="DO55" s="88"/>
      <c r="DP55" s="88"/>
      <c r="DQ55" s="88"/>
      <c r="DR55" s="89"/>
      <c r="DS55" s="87">
        <f>データ!CM7</f>
        <v>24851</v>
      </c>
      <c r="DT55" s="88"/>
      <c r="DU55" s="88"/>
      <c r="DV55" s="88"/>
      <c r="DW55" s="88"/>
      <c r="DX55" s="88"/>
      <c r="DY55" s="88"/>
      <c r="DZ55" s="88"/>
      <c r="EA55" s="88"/>
      <c r="EB55" s="88"/>
      <c r="EC55" s="88"/>
      <c r="ED55" s="88"/>
      <c r="EE55" s="88"/>
      <c r="EF55" s="88"/>
      <c r="EG55" s="89"/>
      <c r="EH55" s="87">
        <f>データ!CN7</f>
        <v>27389</v>
      </c>
      <c r="EI55" s="88"/>
      <c r="EJ55" s="88"/>
      <c r="EK55" s="88"/>
      <c r="EL55" s="88"/>
      <c r="EM55" s="88"/>
      <c r="EN55" s="88"/>
      <c r="EO55" s="88"/>
      <c r="EP55" s="88"/>
      <c r="EQ55" s="88"/>
      <c r="ER55" s="88"/>
      <c r="ES55" s="88"/>
      <c r="ET55" s="88"/>
      <c r="EU55" s="88"/>
      <c r="EV55" s="89"/>
      <c r="EW55" s="87">
        <f>データ!CO7</f>
        <v>29372</v>
      </c>
      <c r="EX55" s="88"/>
      <c r="EY55" s="88"/>
      <c r="EZ55" s="88"/>
      <c r="FA55" s="88"/>
      <c r="FB55" s="88"/>
      <c r="FC55" s="88"/>
      <c r="FD55" s="88"/>
      <c r="FE55" s="88"/>
      <c r="FF55" s="88"/>
      <c r="FG55" s="88"/>
      <c r="FH55" s="88"/>
      <c r="FI55" s="88"/>
      <c r="FJ55" s="88"/>
      <c r="FK55" s="89"/>
      <c r="FL55" s="87">
        <f>データ!CP7</f>
        <v>30548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46.3</v>
      </c>
      <c r="GS55" s="70"/>
      <c r="GT55" s="70"/>
      <c r="GU55" s="70"/>
      <c r="GV55" s="70"/>
      <c r="GW55" s="70"/>
      <c r="GX55" s="70"/>
      <c r="GY55" s="70"/>
      <c r="GZ55" s="70"/>
      <c r="HA55" s="70"/>
      <c r="HB55" s="70"/>
      <c r="HC55" s="70"/>
      <c r="HD55" s="70"/>
      <c r="HE55" s="70"/>
      <c r="HF55" s="71"/>
      <c r="HG55" s="69">
        <f>データ!CX7</f>
        <v>48.3</v>
      </c>
      <c r="HH55" s="70"/>
      <c r="HI55" s="70"/>
      <c r="HJ55" s="70"/>
      <c r="HK55" s="70"/>
      <c r="HL55" s="70"/>
      <c r="HM55" s="70"/>
      <c r="HN55" s="70"/>
      <c r="HO55" s="70"/>
      <c r="HP55" s="70"/>
      <c r="HQ55" s="70"/>
      <c r="HR55" s="70"/>
      <c r="HS55" s="70"/>
      <c r="HT55" s="70"/>
      <c r="HU55" s="71"/>
      <c r="HV55" s="69">
        <f>データ!CY7</f>
        <v>47.7</v>
      </c>
      <c r="HW55" s="70"/>
      <c r="HX55" s="70"/>
      <c r="HY55" s="70"/>
      <c r="HZ55" s="70"/>
      <c r="IA55" s="70"/>
      <c r="IB55" s="70"/>
      <c r="IC55" s="70"/>
      <c r="ID55" s="70"/>
      <c r="IE55" s="70"/>
      <c r="IF55" s="70"/>
      <c r="IG55" s="70"/>
      <c r="IH55" s="70"/>
      <c r="II55" s="70"/>
      <c r="IJ55" s="71"/>
      <c r="IK55" s="69">
        <f>データ!CZ7</f>
        <v>52.6</v>
      </c>
      <c r="IL55" s="70"/>
      <c r="IM55" s="70"/>
      <c r="IN55" s="70"/>
      <c r="IO55" s="70"/>
      <c r="IP55" s="70"/>
      <c r="IQ55" s="70"/>
      <c r="IR55" s="70"/>
      <c r="IS55" s="70"/>
      <c r="IT55" s="70"/>
      <c r="IU55" s="70"/>
      <c r="IV55" s="70"/>
      <c r="IW55" s="70"/>
      <c r="IX55" s="70"/>
      <c r="IY55" s="71"/>
      <c r="IZ55" s="69">
        <f>データ!DA7</f>
        <v>50.5</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24.1</v>
      </c>
      <c r="KG55" s="70"/>
      <c r="KH55" s="70"/>
      <c r="KI55" s="70"/>
      <c r="KJ55" s="70"/>
      <c r="KK55" s="70"/>
      <c r="KL55" s="70"/>
      <c r="KM55" s="70"/>
      <c r="KN55" s="70"/>
      <c r="KO55" s="70"/>
      <c r="KP55" s="70"/>
      <c r="KQ55" s="70"/>
      <c r="KR55" s="70"/>
      <c r="KS55" s="70"/>
      <c r="KT55" s="71"/>
      <c r="KU55" s="69">
        <f>データ!DI7</f>
        <v>26</v>
      </c>
      <c r="KV55" s="70"/>
      <c r="KW55" s="70"/>
      <c r="KX55" s="70"/>
      <c r="KY55" s="70"/>
      <c r="KZ55" s="70"/>
      <c r="LA55" s="70"/>
      <c r="LB55" s="70"/>
      <c r="LC55" s="70"/>
      <c r="LD55" s="70"/>
      <c r="LE55" s="70"/>
      <c r="LF55" s="70"/>
      <c r="LG55" s="70"/>
      <c r="LH55" s="70"/>
      <c r="LI55" s="71"/>
      <c r="LJ55" s="69">
        <f>データ!DJ7</f>
        <v>27.4</v>
      </c>
      <c r="LK55" s="70"/>
      <c r="LL55" s="70"/>
      <c r="LM55" s="70"/>
      <c r="LN55" s="70"/>
      <c r="LO55" s="70"/>
      <c r="LP55" s="70"/>
      <c r="LQ55" s="70"/>
      <c r="LR55" s="70"/>
      <c r="LS55" s="70"/>
      <c r="LT55" s="70"/>
      <c r="LU55" s="70"/>
      <c r="LV55" s="70"/>
      <c r="LW55" s="70"/>
      <c r="LX55" s="71"/>
      <c r="LY55" s="69">
        <f>データ!DK7</f>
        <v>27.8</v>
      </c>
      <c r="LZ55" s="70"/>
      <c r="MA55" s="70"/>
      <c r="MB55" s="70"/>
      <c r="MC55" s="70"/>
      <c r="MD55" s="70"/>
      <c r="ME55" s="70"/>
      <c r="MF55" s="70"/>
      <c r="MG55" s="70"/>
      <c r="MH55" s="70"/>
      <c r="MI55" s="70"/>
      <c r="MJ55" s="70"/>
      <c r="MK55" s="70"/>
      <c r="ML55" s="70"/>
      <c r="MM55" s="71"/>
      <c r="MN55" s="69">
        <f>データ!DL7</f>
        <v>28.3</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47924</v>
      </c>
      <c r="AF56" s="88"/>
      <c r="AG56" s="88"/>
      <c r="AH56" s="88"/>
      <c r="AI56" s="88"/>
      <c r="AJ56" s="88"/>
      <c r="AK56" s="88"/>
      <c r="AL56" s="88"/>
      <c r="AM56" s="88"/>
      <c r="AN56" s="88"/>
      <c r="AO56" s="88"/>
      <c r="AP56" s="88"/>
      <c r="AQ56" s="88"/>
      <c r="AR56" s="88"/>
      <c r="AS56" s="89"/>
      <c r="AT56" s="87">
        <f>データ!CH7</f>
        <v>48807</v>
      </c>
      <c r="AU56" s="88"/>
      <c r="AV56" s="88"/>
      <c r="AW56" s="88"/>
      <c r="AX56" s="88"/>
      <c r="AY56" s="88"/>
      <c r="AZ56" s="88"/>
      <c r="BA56" s="88"/>
      <c r="BB56" s="88"/>
      <c r="BC56" s="88"/>
      <c r="BD56" s="88"/>
      <c r="BE56" s="88"/>
      <c r="BF56" s="88"/>
      <c r="BG56" s="88"/>
      <c r="BH56" s="89"/>
      <c r="BI56" s="87">
        <f>データ!CI7</f>
        <v>51594</v>
      </c>
      <c r="BJ56" s="88"/>
      <c r="BK56" s="88"/>
      <c r="BL56" s="88"/>
      <c r="BM56" s="88"/>
      <c r="BN56" s="88"/>
      <c r="BO56" s="88"/>
      <c r="BP56" s="88"/>
      <c r="BQ56" s="88"/>
      <c r="BR56" s="88"/>
      <c r="BS56" s="88"/>
      <c r="BT56" s="88"/>
      <c r="BU56" s="88"/>
      <c r="BV56" s="88"/>
      <c r="BW56" s="89"/>
      <c r="BX56" s="87">
        <f>データ!CJ7</f>
        <v>53805</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12502</v>
      </c>
      <c r="DT56" s="88"/>
      <c r="DU56" s="88"/>
      <c r="DV56" s="88"/>
      <c r="DW56" s="88"/>
      <c r="DX56" s="88"/>
      <c r="DY56" s="88"/>
      <c r="DZ56" s="88"/>
      <c r="EA56" s="88"/>
      <c r="EB56" s="88"/>
      <c r="EC56" s="88"/>
      <c r="ED56" s="88"/>
      <c r="EE56" s="88"/>
      <c r="EF56" s="88"/>
      <c r="EG56" s="89"/>
      <c r="EH56" s="87">
        <f>データ!CS7</f>
        <v>12970</v>
      </c>
      <c r="EI56" s="88"/>
      <c r="EJ56" s="88"/>
      <c r="EK56" s="88"/>
      <c r="EL56" s="88"/>
      <c r="EM56" s="88"/>
      <c r="EN56" s="88"/>
      <c r="EO56" s="88"/>
      <c r="EP56" s="88"/>
      <c r="EQ56" s="88"/>
      <c r="ER56" s="88"/>
      <c r="ES56" s="88"/>
      <c r="ET56" s="88"/>
      <c r="EU56" s="88"/>
      <c r="EV56" s="89"/>
      <c r="EW56" s="87">
        <f>データ!CT7</f>
        <v>13767</v>
      </c>
      <c r="EX56" s="88"/>
      <c r="EY56" s="88"/>
      <c r="EZ56" s="88"/>
      <c r="FA56" s="88"/>
      <c r="FB56" s="88"/>
      <c r="FC56" s="88"/>
      <c r="FD56" s="88"/>
      <c r="FE56" s="88"/>
      <c r="FF56" s="88"/>
      <c r="FG56" s="88"/>
      <c r="FH56" s="88"/>
      <c r="FI56" s="88"/>
      <c r="FJ56" s="88"/>
      <c r="FK56" s="89"/>
      <c r="FL56" s="87">
        <f>データ!CU7</f>
        <v>14046</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189</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41.8</v>
      </c>
      <c r="V79" s="64"/>
      <c r="W79" s="64"/>
      <c r="X79" s="64"/>
      <c r="Y79" s="64"/>
      <c r="Z79" s="64"/>
      <c r="AA79" s="64"/>
      <c r="AB79" s="64"/>
      <c r="AC79" s="64"/>
      <c r="AD79" s="64"/>
      <c r="AE79" s="64"/>
      <c r="AF79" s="64"/>
      <c r="AG79" s="64"/>
      <c r="AH79" s="64"/>
      <c r="AI79" s="64"/>
      <c r="AJ79" s="64"/>
      <c r="AK79" s="64"/>
      <c r="AL79" s="64"/>
      <c r="AM79" s="64"/>
      <c r="AN79" s="64">
        <f>データ!DT7</f>
        <v>39.1</v>
      </c>
      <c r="AO79" s="64"/>
      <c r="AP79" s="64"/>
      <c r="AQ79" s="64"/>
      <c r="AR79" s="64"/>
      <c r="AS79" s="64"/>
      <c r="AT79" s="64"/>
      <c r="AU79" s="64"/>
      <c r="AV79" s="64"/>
      <c r="AW79" s="64"/>
      <c r="AX79" s="64"/>
      <c r="AY79" s="64"/>
      <c r="AZ79" s="64"/>
      <c r="BA79" s="64"/>
      <c r="BB79" s="64"/>
      <c r="BC79" s="64"/>
      <c r="BD79" s="64"/>
      <c r="BE79" s="64"/>
      <c r="BF79" s="64"/>
      <c r="BG79" s="64">
        <f>データ!DU7</f>
        <v>43.5</v>
      </c>
      <c r="BH79" s="64"/>
      <c r="BI79" s="64"/>
      <c r="BJ79" s="64"/>
      <c r="BK79" s="64"/>
      <c r="BL79" s="64"/>
      <c r="BM79" s="64"/>
      <c r="BN79" s="64"/>
      <c r="BO79" s="64"/>
      <c r="BP79" s="64"/>
      <c r="BQ79" s="64"/>
      <c r="BR79" s="64"/>
      <c r="BS79" s="64"/>
      <c r="BT79" s="64"/>
      <c r="BU79" s="64"/>
      <c r="BV79" s="64"/>
      <c r="BW79" s="64"/>
      <c r="BX79" s="64"/>
      <c r="BY79" s="64"/>
      <c r="BZ79" s="64">
        <f>データ!DV7</f>
        <v>47.1</v>
      </c>
      <c r="CA79" s="64"/>
      <c r="CB79" s="64"/>
      <c r="CC79" s="64"/>
      <c r="CD79" s="64"/>
      <c r="CE79" s="64"/>
      <c r="CF79" s="64"/>
      <c r="CG79" s="64"/>
      <c r="CH79" s="64"/>
      <c r="CI79" s="64"/>
      <c r="CJ79" s="64"/>
      <c r="CK79" s="64"/>
      <c r="CL79" s="64"/>
      <c r="CM79" s="64"/>
      <c r="CN79" s="64"/>
      <c r="CO79" s="64"/>
      <c r="CP79" s="64"/>
      <c r="CQ79" s="64"/>
      <c r="CR79" s="64"/>
      <c r="CS79" s="64">
        <f>データ!DW7</f>
        <v>48.6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70</v>
      </c>
      <c r="EP79" s="64"/>
      <c r="EQ79" s="64"/>
      <c r="ER79" s="64"/>
      <c r="ES79" s="64"/>
      <c r="ET79" s="64"/>
      <c r="EU79" s="64"/>
      <c r="EV79" s="64"/>
      <c r="EW79" s="64"/>
      <c r="EX79" s="64"/>
      <c r="EY79" s="64"/>
      <c r="EZ79" s="64"/>
      <c r="FA79" s="64"/>
      <c r="FB79" s="64"/>
      <c r="FC79" s="64"/>
      <c r="FD79" s="64"/>
      <c r="FE79" s="64"/>
      <c r="FF79" s="64"/>
      <c r="FG79" s="64"/>
      <c r="FH79" s="64">
        <f>データ!EE7</f>
        <v>73.400000000000006</v>
      </c>
      <c r="FI79" s="64"/>
      <c r="FJ79" s="64"/>
      <c r="FK79" s="64"/>
      <c r="FL79" s="64"/>
      <c r="FM79" s="64"/>
      <c r="FN79" s="64"/>
      <c r="FO79" s="64"/>
      <c r="FP79" s="64"/>
      <c r="FQ79" s="64"/>
      <c r="FR79" s="64"/>
      <c r="FS79" s="64"/>
      <c r="FT79" s="64"/>
      <c r="FU79" s="64"/>
      <c r="FV79" s="64"/>
      <c r="FW79" s="64"/>
      <c r="FX79" s="64"/>
      <c r="FY79" s="64"/>
      <c r="FZ79" s="64"/>
      <c r="GA79" s="64">
        <f>データ!EF7</f>
        <v>78.5</v>
      </c>
      <c r="GB79" s="64"/>
      <c r="GC79" s="64"/>
      <c r="GD79" s="64"/>
      <c r="GE79" s="64"/>
      <c r="GF79" s="64"/>
      <c r="GG79" s="64"/>
      <c r="GH79" s="64"/>
      <c r="GI79" s="64"/>
      <c r="GJ79" s="64"/>
      <c r="GK79" s="64"/>
      <c r="GL79" s="64"/>
      <c r="GM79" s="64"/>
      <c r="GN79" s="64"/>
      <c r="GO79" s="64"/>
      <c r="GP79" s="64"/>
      <c r="GQ79" s="64"/>
      <c r="GR79" s="64"/>
      <c r="GS79" s="64"/>
      <c r="GT79" s="64">
        <f>データ!EG7</f>
        <v>81</v>
      </c>
      <c r="GU79" s="64"/>
      <c r="GV79" s="64"/>
      <c r="GW79" s="64"/>
      <c r="GX79" s="64"/>
      <c r="GY79" s="64"/>
      <c r="GZ79" s="64"/>
      <c r="HA79" s="64"/>
      <c r="HB79" s="64"/>
      <c r="HC79" s="64"/>
      <c r="HD79" s="64"/>
      <c r="HE79" s="64"/>
      <c r="HF79" s="64"/>
      <c r="HG79" s="64"/>
      <c r="HH79" s="64"/>
      <c r="HI79" s="64"/>
      <c r="HJ79" s="64"/>
      <c r="HK79" s="64"/>
      <c r="HL79" s="64"/>
      <c r="HM79" s="64">
        <f>データ!EH7</f>
        <v>79</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38570024</v>
      </c>
      <c r="JK79" s="62"/>
      <c r="JL79" s="62"/>
      <c r="JM79" s="62"/>
      <c r="JN79" s="62"/>
      <c r="JO79" s="62"/>
      <c r="JP79" s="62"/>
      <c r="JQ79" s="62"/>
      <c r="JR79" s="62"/>
      <c r="JS79" s="62"/>
      <c r="JT79" s="62"/>
      <c r="JU79" s="62"/>
      <c r="JV79" s="62"/>
      <c r="JW79" s="62"/>
      <c r="JX79" s="62"/>
      <c r="JY79" s="62"/>
      <c r="JZ79" s="62"/>
      <c r="KA79" s="62"/>
      <c r="KB79" s="62"/>
      <c r="KC79" s="62">
        <f>データ!EP7</f>
        <v>46493256</v>
      </c>
      <c r="KD79" s="62"/>
      <c r="KE79" s="62"/>
      <c r="KF79" s="62"/>
      <c r="KG79" s="62"/>
      <c r="KH79" s="62"/>
      <c r="KI79" s="62"/>
      <c r="KJ79" s="62"/>
      <c r="KK79" s="62"/>
      <c r="KL79" s="62"/>
      <c r="KM79" s="62"/>
      <c r="KN79" s="62"/>
      <c r="KO79" s="62"/>
      <c r="KP79" s="62"/>
      <c r="KQ79" s="62"/>
      <c r="KR79" s="62"/>
      <c r="KS79" s="62"/>
      <c r="KT79" s="62"/>
      <c r="KU79" s="62"/>
      <c r="KV79" s="62">
        <f>データ!EQ7</f>
        <v>46659408</v>
      </c>
      <c r="KW79" s="62"/>
      <c r="KX79" s="62"/>
      <c r="KY79" s="62"/>
      <c r="KZ79" s="62"/>
      <c r="LA79" s="62"/>
      <c r="LB79" s="62"/>
      <c r="LC79" s="62"/>
      <c r="LD79" s="62"/>
      <c r="LE79" s="62"/>
      <c r="LF79" s="62"/>
      <c r="LG79" s="62"/>
      <c r="LH79" s="62"/>
      <c r="LI79" s="62"/>
      <c r="LJ79" s="62"/>
      <c r="LK79" s="62"/>
      <c r="LL79" s="62"/>
      <c r="LM79" s="62"/>
      <c r="LN79" s="62"/>
      <c r="LO79" s="62">
        <f>データ!ER7</f>
        <v>46860400</v>
      </c>
      <c r="LP79" s="62"/>
      <c r="LQ79" s="62"/>
      <c r="LR79" s="62"/>
      <c r="LS79" s="62"/>
      <c r="LT79" s="62"/>
      <c r="LU79" s="62"/>
      <c r="LV79" s="62"/>
      <c r="LW79" s="62"/>
      <c r="LX79" s="62"/>
      <c r="LY79" s="62"/>
      <c r="LZ79" s="62"/>
      <c r="MA79" s="62"/>
      <c r="MB79" s="62"/>
      <c r="MC79" s="62"/>
      <c r="MD79" s="62"/>
      <c r="ME79" s="62"/>
      <c r="MF79" s="62"/>
      <c r="MG79" s="62"/>
      <c r="MH79" s="62">
        <f>データ!ES7</f>
        <v>46699680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1+wZoZXKOa3Ah+kY1BJEE7ayR/AMNbu0sAFtBVB3VSYWZGP6eUFv8OSGlgm1FvTTm8L5UPnXdxinXLo+jny1gg==" saltValue="TJHWzs7KBG4ocjCDRLzQ+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109</v>
      </c>
      <c r="AJ4" s="153"/>
      <c r="AK4" s="153"/>
      <c r="AL4" s="153"/>
      <c r="AM4" s="153"/>
      <c r="AN4" s="153"/>
      <c r="AO4" s="153"/>
      <c r="AP4" s="153"/>
      <c r="AQ4" s="153"/>
      <c r="AR4" s="153"/>
      <c r="AS4" s="154"/>
      <c r="AT4" s="155" t="s">
        <v>110</v>
      </c>
      <c r="AU4" s="151"/>
      <c r="AV4" s="151"/>
      <c r="AW4" s="151"/>
      <c r="AX4" s="151"/>
      <c r="AY4" s="151"/>
      <c r="AZ4" s="151"/>
      <c r="BA4" s="151"/>
      <c r="BB4" s="151"/>
      <c r="BC4" s="151"/>
      <c r="BD4" s="151"/>
      <c r="BE4" s="155" t="s">
        <v>111</v>
      </c>
      <c r="BF4" s="151"/>
      <c r="BG4" s="151"/>
      <c r="BH4" s="151"/>
      <c r="BI4" s="151"/>
      <c r="BJ4" s="151"/>
      <c r="BK4" s="151"/>
      <c r="BL4" s="151"/>
      <c r="BM4" s="151"/>
      <c r="BN4" s="151"/>
      <c r="BO4" s="151"/>
      <c r="BP4" s="152" t="s">
        <v>112</v>
      </c>
      <c r="BQ4" s="153"/>
      <c r="BR4" s="153"/>
      <c r="BS4" s="153"/>
      <c r="BT4" s="153"/>
      <c r="BU4" s="153"/>
      <c r="BV4" s="153"/>
      <c r="BW4" s="153"/>
      <c r="BX4" s="153"/>
      <c r="BY4" s="153"/>
      <c r="BZ4" s="154"/>
      <c r="CA4" s="151" t="s">
        <v>113</v>
      </c>
      <c r="CB4" s="151"/>
      <c r="CC4" s="151"/>
      <c r="CD4" s="151"/>
      <c r="CE4" s="151"/>
      <c r="CF4" s="151"/>
      <c r="CG4" s="151"/>
      <c r="CH4" s="151"/>
      <c r="CI4" s="151"/>
      <c r="CJ4" s="151"/>
      <c r="CK4" s="151"/>
      <c r="CL4" s="155"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2" t="s">
        <v>117</v>
      </c>
      <c r="DT4" s="153"/>
      <c r="DU4" s="153"/>
      <c r="DV4" s="153"/>
      <c r="DW4" s="153"/>
      <c r="DX4" s="153"/>
      <c r="DY4" s="153"/>
      <c r="DZ4" s="153"/>
      <c r="EA4" s="153"/>
      <c r="EB4" s="153"/>
      <c r="EC4" s="154"/>
      <c r="ED4" s="151" t="s">
        <v>118</v>
      </c>
      <c r="EE4" s="151"/>
      <c r="EF4" s="151"/>
      <c r="EG4" s="151"/>
      <c r="EH4" s="151"/>
      <c r="EI4" s="151"/>
      <c r="EJ4" s="151"/>
      <c r="EK4" s="151"/>
      <c r="EL4" s="151"/>
      <c r="EM4" s="151"/>
      <c r="EN4" s="151"/>
      <c r="EO4" s="151" t="s">
        <v>119</v>
      </c>
      <c r="EP4" s="151"/>
      <c r="EQ4" s="151"/>
      <c r="ER4" s="151"/>
      <c r="ES4" s="151"/>
      <c r="ET4" s="151"/>
      <c r="EU4" s="151"/>
      <c r="EV4" s="151"/>
      <c r="EW4" s="151"/>
      <c r="EX4" s="151"/>
      <c r="EY4" s="151"/>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155</v>
      </c>
      <c r="AX5" s="47" t="s">
        <v>148</v>
      </c>
      <c r="AY5" s="47" t="s">
        <v>149</v>
      </c>
      <c r="AZ5" s="47" t="s">
        <v>150</v>
      </c>
      <c r="BA5" s="47" t="s">
        <v>151</v>
      </c>
      <c r="BB5" s="47" t="s">
        <v>152</v>
      </c>
      <c r="BC5" s="47" t="s">
        <v>153</v>
      </c>
      <c r="BD5" s="47" t="s">
        <v>154</v>
      </c>
      <c r="BE5" s="47" t="s">
        <v>144</v>
      </c>
      <c r="BF5" s="47" t="s">
        <v>145</v>
      </c>
      <c r="BG5" s="47" t="s">
        <v>156</v>
      </c>
      <c r="BH5" s="47" t="s">
        <v>157</v>
      </c>
      <c r="BI5" s="47" t="s">
        <v>148</v>
      </c>
      <c r="BJ5" s="47" t="s">
        <v>149</v>
      </c>
      <c r="BK5" s="47" t="s">
        <v>150</v>
      </c>
      <c r="BL5" s="47" t="s">
        <v>151</v>
      </c>
      <c r="BM5" s="47" t="s">
        <v>152</v>
      </c>
      <c r="BN5" s="47" t="s">
        <v>153</v>
      </c>
      <c r="BO5" s="47" t="s">
        <v>154</v>
      </c>
      <c r="BP5" s="47" t="s">
        <v>144</v>
      </c>
      <c r="BQ5" s="47" t="s">
        <v>145</v>
      </c>
      <c r="BR5" s="47" t="s">
        <v>146</v>
      </c>
      <c r="BS5" s="47" t="s">
        <v>157</v>
      </c>
      <c r="BT5" s="47" t="s">
        <v>158</v>
      </c>
      <c r="BU5" s="47" t="s">
        <v>149</v>
      </c>
      <c r="BV5" s="47" t="s">
        <v>150</v>
      </c>
      <c r="BW5" s="47" t="s">
        <v>151</v>
      </c>
      <c r="BX5" s="47" t="s">
        <v>152</v>
      </c>
      <c r="BY5" s="47" t="s">
        <v>153</v>
      </c>
      <c r="BZ5" s="47" t="s">
        <v>154</v>
      </c>
      <c r="CA5" s="47" t="s">
        <v>159</v>
      </c>
      <c r="CB5" s="47" t="s">
        <v>160</v>
      </c>
      <c r="CC5" s="47" t="s">
        <v>146</v>
      </c>
      <c r="CD5" s="47" t="s">
        <v>155</v>
      </c>
      <c r="CE5" s="47" t="s">
        <v>161</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162</v>
      </c>
      <c r="DJ5" s="47" t="s">
        <v>146</v>
      </c>
      <c r="DK5" s="47" t="s">
        <v>147</v>
      </c>
      <c r="DL5" s="47" t="s">
        <v>163</v>
      </c>
      <c r="DM5" s="47" t="s">
        <v>149</v>
      </c>
      <c r="DN5" s="47" t="s">
        <v>150</v>
      </c>
      <c r="DO5" s="47" t="s">
        <v>151</v>
      </c>
      <c r="DP5" s="47" t="s">
        <v>152</v>
      </c>
      <c r="DQ5" s="47" t="s">
        <v>153</v>
      </c>
      <c r="DR5" s="47" t="s">
        <v>154</v>
      </c>
      <c r="DS5" s="47" t="s">
        <v>144</v>
      </c>
      <c r="DT5" s="47" t="s">
        <v>160</v>
      </c>
      <c r="DU5" s="47" t="s">
        <v>146</v>
      </c>
      <c r="DV5" s="47" t="s">
        <v>157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164</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c r="A6" s="33" t="s">
        <v>165</v>
      </c>
      <c r="B6" s="48">
        <f>B8</f>
        <v>2021</v>
      </c>
      <c r="C6" s="48">
        <f t="shared" ref="C6:M6" si="2">C8</f>
        <v>442038</v>
      </c>
      <c r="D6" s="48">
        <f t="shared" si="2"/>
        <v>46</v>
      </c>
      <c r="E6" s="48">
        <f t="shared" si="2"/>
        <v>6</v>
      </c>
      <c r="F6" s="48">
        <f t="shared" si="2"/>
        <v>0</v>
      </c>
      <c r="G6" s="48">
        <f t="shared" si="2"/>
        <v>1</v>
      </c>
      <c r="H6" s="156" t="str">
        <f>IF(H8&lt;&gt;I8,H8,"")&amp;IF(I8&lt;&gt;J8,I8,"")&amp;"　"&amp;J8</f>
        <v>大分県中津市　中津市民病院</v>
      </c>
      <c r="I6" s="157"/>
      <c r="J6" s="158"/>
      <c r="K6" s="48" t="str">
        <f t="shared" si="2"/>
        <v>条例全部</v>
      </c>
      <c r="L6" s="48" t="str">
        <f t="shared" si="2"/>
        <v>病院事業</v>
      </c>
      <c r="M6" s="48" t="str">
        <f t="shared" si="2"/>
        <v>一般病院</v>
      </c>
      <c r="N6" s="48" t="str">
        <f>N8</f>
        <v>200床以上～300床未満</v>
      </c>
      <c r="O6" s="48" t="str">
        <f>O8</f>
        <v>自治体職員 民間企業出身</v>
      </c>
      <c r="P6" s="48" t="str">
        <f>P8</f>
        <v>直営</v>
      </c>
      <c r="Q6" s="49">
        <f t="shared" ref="Q6:AH6" si="3">Q8</f>
        <v>25</v>
      </c>
      <c r="R6" s="48" t="str">
        <f t="shared" si="3"/>
        <v>対象</v>
      </c>
      <c r="S6" s="48" t="str">
        <f t="shared" si="3"/>
        <v>透 I 未 訓 ガ</v>
      </c>
      <c r="T6" s="48" t="str">
        <f t="shared" si="3"/>
        <v>救 臨 が へ 災 地 輪</v>
      </c>
      <c r="U6" s="49">
        <f>U8</f>
        <v>83110</v>
      </c>
      <c r="V6" s="49">
        <f>V8</f>
        <v>21021</v>
      </c>
      <c r="W6" s="48" t="str">
        <f>W8</f>
        <v>-</v>
      </c>
      <c r="X6" s="48" t="str">
        <f t="shared" ref="X6" si="4">X8</f>
        <v>第２種該当</v>
      </c>
      <c r="Y6" s="48" t="str">
        <f t="shared" si="3"/>
        <v>７：１</v>
      </c>
      <c r="Z6" s="49">
        <f t="shared" si="3"/>
        <v>250</v>
      </c>
      <c r="AA6" s="49" t="str">
        <f t="shared" si="3"/>
        <v>-</v>
      </c>
      <c r="AB6" s="49" t="str">
        <f t="shared" si="3"/>
        <v>-</v>
      </c>
      <c r="AC6" s="49" t="str">
        <f t="shared" si="3"/>
        <v>-</v>
      </c>
      <c r="AD6" s="49" t="str">
        <f t="shared" si="3"/>
        <v>-</v>
      </c>
      <c r="AE6" s="49">
        <f t="shared" si="3"/>
        <v>250</v>
      </c>
      <c r="AF6" s="49">
        <f t="shared" si="3"/>
        <v>250</v>
      </c>
      <c r="AG6" s="49" t="str">
        <f t="shared" si="3"/>
        <v>-</v>
      </c>
      <c r="AH6" s="49">
        <f t="shared" si="3"/>
        <v>250</v>
      </c>
      <c r="AI6" s="50">
        <f>IF(AI8="-",NA(),AI8)</f>
        <v>100.6</v>
      </c>
      <c r="AJ6" s="50">
        <f t="shared" ref="AJ6:AR6" si="5">IF(AJ8="-",NA(),AJ8)</f>
        <v>100.6</v>
      </c>
      <c r="AK6" s="50">
        <f t="shared" si="5"/>
        <v>100.4</v>
      </c>
      <c r="AL6" s="50">
        <f t="shared" si="5"/>
        <v>100.7</v>
      </c>
      <c r="AM6" s="50">
        <f t="shared" si="5"/>
        <v>101</v>
      </c>
      <c r="AN6" s="50">
        <f t="shared" si="5"/>
        <v>97.2</v>
      </c>
      <c r="AO6" s="50">
        <f t="shared" si="5"/>
        <v>97.5</v>
      </c>
      <c r="AP6" s="50">
        <f t="shared" si="5"/>
        <v>96.9</v>
      </c>
      <c r="AQ6" s="50">
        <f t="shared" si="5"/>
        <v>101.8</v>
      </c>
      <c r="AR6" s="50">
        <f t="shared" si="5"/>
        <v>106.2</v>
      </c>
      <c r="AS6" s="50" t="str">
        <f>IF(AS8="-","【-】","【"&amp;SUBSTITUTE(TEXT(AS8,"#,##0.0"),"-","△")&amp;"】")</f>
        <v>【106.2】</v>
      </c>
      <c r="AT6" s="50">
        <f>IF(AT8="-",NA(),AT8)</f>
        <v>98.5</v>
      </c>
      <c r="AU6" s="50">
        <f t="shared" ref="AU6:BC6" si="6">IF(AU8="-",NA(),AU8)</f>
        <v>99.3</v>
      </c>
      <c r="AV6" s="50">
        <f t="shared" si="6"/>
        <v>99.7</v>
      </c>
      <c r="AW6" s="50">
        <f t="shared" si="6"/>
        <v>93.7</v>
      </c>
      <c r="AX6" s="50">
        <f t="shared" si="6"/>
        <v>94.2</v>
      </c>
      <c r="AY6" s="50">
        <f t="shared" si="6"/>
        <v>85.9</v>
      </c>
      <c r="AZ6" s="50">
        <f t="shared" si="6"/>
        <v>86</v>
      </c>
      <c r="BA6" s="50">
        <f t="shared" si="6"/>
        <v>86</v>
      </c>
      <c r="BB6" s="50">
        <f t="shared" si="6"/>
        <v>80.7</v>
      </c>
      <c r="BC6" s="50">
        <f t="shared" si="6"/>
        <v>82.3</v>
      </c>
      <c r="BD6" s="50" t="str">
        <f>IF(BD8="-","【-】","【"&amp;SUBSTITUTE(TEXT(BD8,"#,##0.0"),"-","△")&amp;"】")</f>
        <v>【86.6】</v>
      </c>
      <c r="BE6" s="50">
        <f>IF(BE8="-",NA(),BE8)</f>
        <v>0</v>
      </c>
      <c r="BF6" s="50">
        <f t="shared" ref="BF6:BN6" si="7">IF(BF8="-",NA(),BF8)</f>
        <v>0</v>
      </c>
      <c r="BG6" s="50">
        <f t="shared" si="7"/>
        <v>0</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95.2</v>
      </c>
      <c r="BQ6" s="50">
        <f t="shared" ref="BQ6:BY6" si="8">IF(BQ8="-",NA(),BQ8)</f>
        <v>93.7</v>
      </c>
      <c r="BR6" s="50">
        <f t="shared" si="8"/>
        <v>100.6</v>
      </c>
      <c r="BS6" s="50">
        <f t="shared" si="8"/>
        <v>93.1</v>
      </c>
      <c r="BT6" s="50">
        <f t="shared" si="8"/>
        <v>92.2</v>
      </c>
      <c r="BU6" s="50">
        <f t="shared" si="8"/>
        <v>73</v>
      </c>
      <c r="BV6" s="50">
        <f t="shared" si="8"/>
        <v>72.099999999999994</v>
      </c>
      <c r="BW6" s="50">
        <f t="shared" si="8"/>
        <v>72.900000000000006</v>
      </c>
      <c r="BX6" s="50">
        <f t="shared" si="8"/>
        <v>64.5</v>
      </c>
      <c r="BY6" s="50">
        <f t="shared" si="8"/>
        <v>63.8</v>
      </c>
      <c r="BZ6" s="50" t="str">
        <f>IF(BZ8="-","【-】","【"&amp;SUBSTITUTE(TEXT(BZ8,"#,##0.0"),"-","△")&amp;"】")</f>
        <v>【67.1】</v>
      </c>
      <c r="CA6" s="51">
        <f>IF(CA8="-",NA(),CA8)</f>
        <v>53737</v>
      </c>
      <c r="CB6" s="51">
        <f t="shared" ref="CB6:CJ6" si="9">IF(CB8="-",NA(),CB8)</f>
        <v>56298</v>
      </c>
      <c r="CC6" s="51">
        <f t="shared" si="9"/>
        <v>57230</v>
      </c>
      <c r="CD6" s="51">
        <f t="shared" si="9"/>
        <v>57332</v>
      </c>
      <c r="CE6" s="51">
        <f t="shared" si="9"/>
        <v>61587</v>
      </c>
      <c r="CF6" s="51">
        <f t="shared" si="9"/>
        <v>45494</v>
      </c>
      <c r="CG6" s="51">
        <f t="shared" si="9"/>
        <v>47924</v>
      </c>
      <c r="CH6" s="51">
        <f t="shared" si="9"/>
        <v>48807</v>
      </c>
      <c r="CI6" s="51">
        <f t="shared" si="9"/>
        <v>51594</v>
      </c>
      <c r="CJ6" s="51">
        <f t="shared" si="9"/>
        <v>53805</v>
      </c>
      <c r="CK6" s="50" t="str">
        <f>IF(CK8="-","【-】","【"&amp;SUBSTITUTE(TEXT(CK8,"#,##0"),"-","△")&amp;"】")</f>
        <v>【59,287】</v>
      </c>
      <c r="CL6" s="51">
        <f>IF(CL8="-",NA(),CL8)</f>
        <v>21674</v>
      </c>
      <c r="CM6" s="51">
        <f t="shared" ref="CM6:CU6" si="10">IF(CM8="-",NA(),CM8)</f>
        <v>24851</v>
      </c>
      <c r="CN6" s="51">
        <f t="shared" si="10"/>
        <v>27389</v>
      </c>
      <c r="CO6" s="51">
        <f t="shared" si="10"/>
        <v>29372</v>
      </c>
      <c r="CP6" s="51">
        <f t="shared" si="10"/>
        <v>30548</v>
      </c>
      <c r="CQ6" s="51">
        <f t="shared" si="10"/>
        <v>12309</v>
      </c>
      <c r="CR6" s="51">
        <f t="shared" si="10"/>
        <v>12502</v>
      </c>
      <c r="CS6" s="51">
        <f t="shared" si="10"/>
        <v>12970</v>
      </c>
      <c r="CT6" s="51">
        <f t="shared" si="10"/>
        <v>13767</v>
      </c>
      <c r="CU6" s="51">
        <f t="shared" si="10"/>
        <v>14046</v>
      </c>
      <c r="CV6" s="50" t="str">
        <f>IF(CV8="-","【-】","【"&amp;SUBSTITUTE(TEXT(CV8,"#,##0"),"-","△")&amp;"】")</f>
        <v>【17,202】</v>
      </c>
      <c r="CW6" s="50">
        <f>IF(CW8="-",NA(),CW8)</f>
        <v>46.3</v>
      </c>
      <c r="CX6" s="50">
        <f t="shared" ref="CX6:DF6" si="11">IF(CX8="-",NA(),CX8)</f>
        <v>48.3</v>
      </c>
      <c r="CY6" s="50">
        <f t="shared" si="11"/>
        <v>47.7</v>
      </c>
      <c r="CZ6" s="50">
        <f t="shared" si="11"/>
        <v>52.6</v>
      </c>
      <c r="DA6" s="50">
        <f t="shared" si="11"/>
        <v>50.5</v>
      </c>
      <c r="DB6" s="50">
        <f t="shared" si="11"/>
        <v>59</v>
      </c>
      <c r="DC6" s="50">
        <f t="shared" si="11"/>
        <v>59.4</v>
      </c>
      <c r="DD6" s="50">
        <f t="shared" si="11"/>
        <v>59.9</v>
      </c>
      <c r="DE6" s="50">
        <f t="shared" si="11"/>
        <v>63.4</v>
      </c>
      <c r="DF6" s="50">
        <f t="shared" si="11"/>
        <v>61.3</v>
      </c>
      <c r="DG6" s="50" t="str">
        <f>IF(DG8="-","【-】","【"&amp;SUBSTITUTE(TEXT(DG8,"#,##0.0"),"-","△")&amp;"】")</f>
        <v>【56.4】</v>
      </c>
      <c r="DH6" s="50">
        <f>IF(DH8="-",NA(),DH8)</f>
        <v>24.1</v>
      </c>
      <c r="DI6" s="50">
        <f t="shared" ref="DI6:DQ6" si="12">IF(DI8="-",NA(),DI8)</f>
        <v>26</v>
      </c>
      <c r="DJ6" s="50">
        <f t="shared" si="12"/>
        <v>27.4</v>
      </c>
      <c r="DK6" s="50">
        <f t="shared" si="12"/>
        <v>27.8</v>
      </c>
      <c r="DL6" s="50">
        <f t="shared" si="12"/>
        <v>28.3</v>
      </c>
      <c r="DM6" s="50">
        <f t="shared" si="12"/>
        <v>20.7</v>
      </c>
      <c r="DN6" s="50">
        <f t="shared" si="12"/>
        <v>20.6</v>
      </c>
      <c r="DO6" s="50">
        <f t="shared" si="12"/>
        <v>20.5</v>
      </c>
      <c r="DP6" s="50">
        <f t="shared" si="12"/>
        <v>20.2</v>
      </c>
      <c r="DQ6" s="50">
        <f t="shared" si="12"/>
        <v>20.2</v>
      </c>
      <c r="DR6" s="50" t="str">
        <f>IF(DR8="-","【-】","【"&amp;SUBSTITUTE(TEXT(DR8,"#,##0.0"),"-","△")&amp;"】")</f>
        <v>【24.8】</v>
      </c>
      <c r="DS6" s="50">
        <f>IF(DS8="-",NA(),DS8)</f>
        <v>41.8</v>
      </c>
      <c r="DT6" s="50">
        <f t="shared" ref="DT6:EB6" si="13">IF(DT8="-",NA(),DT8)</f>
        <v>39.1</v>
      </c>
      <c r="DU6" s="50">
        <f t="shared" si="13"/>
        <v>43.5</v>
      </c>
      <c r="DV6" s="50">
        <f t="shared" si="13"/>
        <v>47.1</v>
      </c>
      <c r="DW6" s="50">
        <f t="shared" si="13"/>
        <v>48.6</v>
      </c>
      <c r="DX6" s="50">
        <f t="shared" si="13"/>
        <v>46.9</v>
      </c>
      <c r="DY6" s="50">
        <f t="shared" si="13"/>
        <v>48.6</v>
      </c>
      <c r="DZ6" s="50">
        <f t="shared" si="13"/>
        <v>50.8</v>
      </c>
      <c r="EA6" s="50">
        <f t="shared" si="13"/>
        <v>51.4</v>
      </c>
      <c r="EB6" s="50">
        <f t="shared" si="13"/>
        <v>51.9</v>
      </c>
      <c r="EC6" s="50" t="str">
        <f>IF(EC8="-","【-】","【"&amp;SUBSTITUTE(TEXT(EC8,"#,##0.0"),"-","△")&amp;"】")</f>
        <v>【56.0】</v>
      </c>
      <c r="ED6" s="50">
        <f>IF(ED8="-",NA(),ED8)</f>
        <v>70</v>
      </c>
      <c r="EE6" s="50">
        <f t="shared" ref="EE6:EM6" si="14">IF(EE8="-",NA(),EE8)</f>
        <v>73.400000000000006</v>
      </c>
      <c r="EF6" s="50">
        <f t="shared" si="14"/>
        <v>78.5</v>
      </c>
      <c r="EG6" s="50">
        <f t="shared" si="14"/>
        <v>81</v>
      </c>
      <c r="EH6" s="50">
        <f t="shared" si="14"/>
        <v>79</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38570024</v>
      </c>
      <c r="EP6" s="51">
        <f t="shared" ref="EP6:EX6" si="15">IF(EP8="-",NA(),EP8)</f>
        <v>46493256</v>
      </c>
      <c r="EQ6" s="51">
        <f t="shared" si="15"/>
        <v>46659408</v>
      </c>
      <c r="ER6" s="51">
        <f t="shared" si="15"/>
        <v>46860400</v>
      </c>
      <c r="ES6" s="51">
        <f t="shared" si="15"/>
        <v>46699680</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166</v>
      </c>
      <c r="B7" s="48">
        <f t="shared" ref="B7:AH7" si="16">B8</f>
        <v>2021</v>
      </c>
      <c r="C7" s="48">
        <f t="shared" si="16"/>
        <v>442038</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自治体職員 民間企業出身</v>
      </c>
      <c r="P7" s="48" t="str">
        <f>P8</f>
        <v>直営</v>
      </c>
      <c r="Q7" s="49">
        <f t="shared" si="16"/>
        <v>25</v>
      </c>
      <c r="R7" s="48" t="str">
        <f t="shared" si="16"/>
        <v>対象</v>
      </c>
      <c r="S7" s="48" t="str">
        <f t="shared" si="16"/>
        <v>透 I 未 訓 ガ</v>
      </c>
      <c r="T7" s="48" t="str">
        <f t="shared" si="16"/>
        <v>救 臨 が へ 災 地 輪</v>
      </c>
      <c r="U7" s="49">
        <f>U8</f>
        <v>83110</v>
      </c>
      <c r="V7" s="49">
        <f>V8</f>
        <v>21021</v>
      </c>
      <c r="W7" s="48" t="str">
        <f>W8</f>
        <v>-</v>
      </c>
      <c r="X7" s="48" t="str">
        <f t="shared" si="16"/>
        <v>第２種該当</v>
      </c>
      <c r="Y7" s="48" t="str">
        <f t="shared" si="16"/>
        <v>７：１</v>
      </c>
      <c r="Z7" s="49">
        <f t="shared" si="16"/>
        <v>250</v>
      </c>
      <c r="AA7" s="49" t="str">
        <f t="shared" si="16"/>
        <v>-</v>
      </c>
      <c r="AB7" s="49" t="str">
        <f t="shared" si="16"/>
        <v>-</v>
      </c>
      <c r="AC7" s="49" t="str">
        <f t="shared" si="16"/>
        <v>-</v>
      </c>
      <c r="AD7" s="49" t="str">
        <f t="shared" si="16"/>
        <v>-</v>
      </c>
      <c r="AE7" s="49">
        <f t="shared" si="16"/>
        <v>250</v>
      </c>
      <c r="AF7" s="49">
        <f t="shared" si="16"/>
        <v>250</v>
      </c>
      <c r="AG7" s="49" t="str">
        <f t="shared" si="16"/>
        <v>-</v>
      </c>
      <c r="AH7" s="49">
        <f t="shared" si="16"/>
        <v>250</v>
      </c>
      <c r="AI7" s="50">
        <f>AI8</f>
        <v>100.6</v>
      </c>
      <c r="AJ7" s="50">
        <f t="shared" ref="AJ7:AR7" si="17">AJ8</f>
        <v>100.6</v>
      </c>
      <c r="AK7" s="50">
        <f t="shared" si="17"/>
        <v>100.4</v>
      </c>
      <c r="AL7" s="50">
        <f t="shared" si="17"/>
        <v>100.7</v>
      </c>
      <c r="AM7" s="50">
        <f t="shared" si="17"/>
        <v>101</v>
      </c>
      <c r="AN7" s="50">
        <f t="shared" si="17"/>
        <v>97.2</v>
      </c>
      <c r="AO7" s="50">
        <f t="shared" si="17"/>
        <v>97.5</v>
      </c>
      <c r="AP7" s="50">
        <f t="shared" si="17"/>
        <v>96.9</v>
      </c>
      <c r="AQ7" s="50">
        <f t="shared" si="17"/>
        <v>101.8</v>
      </c>
      <c r="AR7" s="50">
        <f t="shared" si="17"/>
        <v>106.2</v>
      </c>
      <c r="AS7" s="50"/>
      <c r="AT7" s="50">
        <f>AT8</f>
        <v>98.5</v>
      </c>
      <c r="AU7" s="50">
        <f t="shared" ref="AU7:BC7" si="18">AU8</f>
        <v>99.3</v>
      </c>
      <c r="AV7" s="50">
        <f t="shared" si="18"/>
        <v>99.7</v>
      </c>
      <c r="AW7" s="50">
        <f t="shared" si="18"/>
        <v>93.7</v>
      </c>
      <c r="AX7" s="50">
        <f t="shared" si="18"/>
        <v>94.2</v>
      </c>
      <c r="AY7" s="50">
        <f t="shared" si="18"/>
        <v>85.9</v>
      </c>
      <c r="AZ7" s="50">
        <f t="shared" si="18"/>
        <v>86</v>
      </c>
      <c r="BA7" s="50">
        <f t="shared" si="18"/>
        <v>86</v>
      </c>
      <c r="BB7" s="50">
        <f t="shared" si="18"/>
        <v>80.7</v>
      </c>
      <c r="BC7" s="50">
        <f t="shared" si="18"/>
        <v>82.3</v>
      </c>
      <c r="BD7" s="50"/>
      <c r="BE7" s="50">
        <f>BE8</f>
        <v>0</v>
      </c>
      <c r="BF7" s="50">
        <f t="shared" ref="BF7:BN7" si="19">BF8</f>
        <v>0</v>
      </c>
      <c r="BG7" s="50">
        <f t="shared" si="19"/>
        <v>0</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95.2</v>
      </c>
      <c r="BQ7" s="50">
        <f t="shared" ref="BQ7:BY7" si="20">BQ8</f>
        <v>93.7</v>
      </c>
      <c r="BR7" s="50">
        <f t="shared" si="20"/>
        <v>100.6</v>
      </c>
      <c r="BS7" s="50">
        <f t="shared" si="20"/>
        <v>93.1</v>
      </c>
      <c r="BT7" s="50">
        <f t="shared" si="20"/>
        <v>92.2</v>
      </c>
      <c r="BU7" s="50">
        <f t="shared" si="20"/>
        <v>73</v>
      </c>
      <c r="BV7" s="50">
        <f t="shared" si="20"/>
        <v>72.099999999999994</v>
      </c>
      <c r="BW7" s="50">
        <f t="shared" si="20"/>
        <v>72.900000000000006</v>
      </c>
      <c r="BX7" s="50">
        <f t="shared" si="20"/>
        <v>64.5</v>
      </c>
      <c r="BY7" s="50">
        <f t="shared" si="20"/>
        <v>63.8</v>
      </c>
      <c r="BZ7" s="50"/>
      <c r="CA7" s="51">
        <f>CA8</f>
        <v>53737</v>
      </c>
      <c r="CB7" s="51">
        <f t="shared" ref="CB7:CJ7" si="21">CB8</f>
        <v>56298</v>
      </c>
      <c r="CC7" s="51">
        <f t="shared" si="21"/>
        <v>57230</v>
      </c>
      <c r="CD7" s="51">
        <f t="shared" si="21"/>
        <v>57332</v>
      </c>
      <c r="CE7" s="51">
        <f t="shared" si="21"/>
        <v>61587</v>
      </c>
      <c r="CF7" s="51">
        <f t="shared" si="21"/>
        <v>45494</v>
      </c>
      <c r="CG7" s="51">
        <f t="shared" si="21"/>
        <v>47924</v>
      </c>
      <c r="CH7" s="51">
        <f t="shared" si="21"/>
        <v>48807</v>
      </c>
      <c r="CI7" s="51">
        <f t="shared" si="21"/>
        <v>51594</v>
      </c>
      <c r="CJ7" s="51">
        <f t="shared" si="21"/>
        <v>53805</v>
      </c>
      <c r="CK7" s="50"/>
      <c r="CL7" s="51">
        <f>CL8</f>
        <v>21674</v>
      </c>
      <c r="CM7" s="51">
        <f t="shared" ref="CM7:CU7" si="22">CM8</f>
        <v>24851</v>
      </c>
      <c r="CN7" s="51">
        <f t="shared" si="22"/>
        <v>27389</v>
      </c>
      <c r="CO7" s="51">
        <f t="shared" si="22"/>
        <v>29372</v>
      </c>
      <c r="CP7" s="51">
        <f t="shared" si="22"/>
        <v>30548</v>
      </c>
      <c r="CQ7" s="51">
        <f t="shared" si="22"/>
        <v>12309</v>
      </c>
      <c r="CR7" s="51">
        <f t="shared" si="22"/>
        <v>12502</v>
      </c>
      <c r="CS7" s="51">
        <f t="shared" si="22"/>
        <v>12970</v>
      </c>
      <c r="CT7" s="51">
        <f t="shared" si="22"/>
        <v>13767</v>
      </c>
      <c r="CU7" s="51">
        <f t="shared" si="22"/>
        <v>14046</v>
      </c>
      <c r="CV7" s="50"/>
      <c r="CW7" s="50">
        <f>CW8</f>
        <v>46.3</v>
      </c>
      <c r="CX7" s="50">
        <f t="shared" ref="CX7:DF7" si="23">CX8</f>
        <v>48.3</v>
      </c>
      <c r="CY7" s="50">
        <f t="shared" si="23"/>
        <v>47.7</v>
      </c>
      <c r="CZ7" s="50">
        <f t="shared" si="23"/>
        <v>52.6</v>
      </c>
      <c r="DA7" s="50">
        <f t="shared" si="23"/>
        <v>50.5</v>
      </c>
      <c r="DB7" s="50">
        <f t="shared" si="23"/>
        <v>59</v>
      </c>
      <c r="DC7" s="50">
        <f t="shared" si="23"/>
        <v>59.4</v>
      </c>
      <c r="DD7" s="50">
        <f t="shared" si="23"/>
        <v>59.9</v>
      </c>
      <c r="DE7" s="50">
        <f t="shared" si="23"/>
        <v>63.4</v>
      </c>
      <c r="DF7" s="50">
        <f t="shared" si="23"/>
        <v>61.3</v>
      </c>
      <c r="DG7" s="50"/>
      <c r="DH7" s="50">
        <f>DH8</f>
        <v>24.1</v>
      </c>
      <c r="DI7" s="50">
        <f t="shared" ref="DI7:DQ7" si="24">DI8</f>
        <v>26</v>
      </c>
      <c r="DJ7" s="50">
        <f t="shared" si="24"/>
        <v>27.4</v>
      </c>
      <c r="DK7" s="50">
        <f t="shared" si="24"/>
        <v>27.8</v>
      </c>
      <c r="DL7" s="50">
        <f t="shared" si="24"/>
        <v>28.3</v>
      </c>
      <c r="DM7" s="50">
        <f t="shared" si="24"/>
        <v>20.7</v>
      </c>
      <c r="DN7" s="50">
        <f t="shared" si="24"/>
        <v>20.6</v>
      </c>
      <c r="DO7" s="50">
        <f t="shared" si="24"/>
        <v>20.5</v>
      </c>
      <c r="DP7" s="50">
        <f t="shared" si="24"/>
        <v>20.2</v>
      </c>
      <c r="DQ7" s="50">
        <f t="shared" si="24"/>
        <v>20.2</v>
      </c>
      <c r="DR7" s="50"/>
      <c r="DS7" s="50">
        <f>DS8</f>
        <v>41.8</v>
      </c>
      <c r="DT7" s="50">
        <f t="shared" ref="DT7:EB7" si="25">DT8</f>
        <v>39.1</v>
      </c>
      <c r="DU7" s="50">
        <f t="shared" si="25"/>
        <v>43.5</v>
      </c>
      <c r="DV7" s="50">
        <f t="shared" si="25"/>
        <v>47.1</v>
      </c>
      <c r="DW7" s="50">
        <f t="shared" si="25"/>
        <v>48.6</v>
      </c>
      <c r="DX7" s="50">
        <f t="shared" si="25"/>
        <v>46.9</v>
      </c>
      <c r="DY7" s="50">
        <f t="shared" si="25"/>
        <v>48.6</v>
      </c>
      <c r="DZ7" s="50">
        <f t="shared" si="25"/>
        <v>50.8</v>
      </c>
      <c r="EA7" s="50">
        <f t="shared" si="25"/>
        <v>51.4</v>
      </c>
      <c r="EB7" s="50">
        <f t="shared" si="25"/>
        <v>51.9</v>
      </c>
      <c r="EC7" s="50"/>
      <c r="ED7" s="50">
        <f>ED8</f>
        <v>70</v>
      </c>
      <c r="EE7" s="50">
        <f t="shared" ref="EE7:EM7" si="26">EE8</f>
        <v>73.400000000000006</v>
      </c>
      <c r="EF7" s="50">
        <f t="shared" si="26"/>
        <v>78.5</v>
      </c>
      <c r="EG7" s="50">
        <f t="shared" si="26"/>
        <v>81</v>
      </c>
      <c r="EH7" s="50">
        <f t="shared" si="26"/>
        <v>79</v>
      </c>
      <c r="EI7" s="50">
        <f t="shared" si="26"/>
        <v>67.3</v>
      </c>
      <c r="EJ7" s="50">
        <f t="shared" si="26"/>
        <v>70.099999999999994</v>
      </c>
      <c r="EK7" s="50">
        <f t="shared" si="26"/>
        <v>72.599999999999994</v>
      </c>
      <c r="EL7" s="50">
        <f t="shared" si="26"/>
        <v>71.900000000000006</v>
      </c>
      <c r="EM7" s="50">
        <f t="shared" si="26"/>
        <v>71.2</v>
      </c>
      <c r="EN7" s="50"/>
      <c r="EO7" s="51">
        <f>EO8</f>
        <v>38570024</v>
      </c>
      <c r="EP7" s="51">
        <f t="shared" ref="EP7:EX7" si="27">EP8</f>
        <v>46493256</v>
      </c>
      <c r="EQ7" s="51">
        <f t="shared" si="27"/>
        <v>46659408</v>
      </c>
      <c r="ER7" s="51">
        <f t="shared" si="27"/>
        <v>46860400</v>
      </c>
      <c r="ES7" s="51">
        <f t="shared" si="27"/>
        <v>46699680</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442038</v>
      </c>
      <c r="D8" s="53">
        <v>46</v>
      </c>
      <c r="E8" s="53">
        <v>6</v>
      </c>
      <c r="F8" s="53">
        <v>0</v>
      </c>
      <c r="G8" s="53">
        <v>1</v>
      </c>
      <c r="H8" s="53" t="s">
        <v>167</v>
      </c>
      <c r="I8" s="53" t="s">
        <v>168</v>
      </c>
      <c r="J8" s="53" t="s">
        <v>169</v>
      </c>
      <c r="K8" s="53" t="s">
        <v>170</v>
      </c>
      <c r="L8" s="53" t="s">
        <v>171</v>
      </c>
      <c r="M8" s="53" t="s">
        <v>172</v>
      </c>
      <c r="N8" s="53" t="s">
        <v>173</v>
      </c>
      <c r="O8" s="53" t="s">
        <v>174</v>
      </c>
      <c r="P8" s="53" t="s">
        <v>175</v>
      </c>
      <c r="Q8" s="54">
        <v>25</v>
      </c>
      <c r="R8" s="53" t="s">
        <v>176</v>
      </c>
      <c r="S8" s="53" t="s">
        <v>177</v>
      </c>
      <c r="T8" s="53" t="s">
        <v>178</v>
      </c>
      <c r="U8" s="54">
        <v>83110</v>
      </c>
      <c r="V8" s="54">
        <v>21021</v>
      </c>
      <c r="W8" s="53" t="s">
        <v>39</v>
      </c>
      <c r="X8" s="53" t="s">
        <v>179</v>
      </c>
      <c r="Y8" s="55" t="s">
        <v>180</v>
      </c>
      <c r="Z8" s="54">
        <v>250</v>
      </c>
      <c r="AA8" s="54" t="s">
        <v>39</v>
      </c>
      <c r="AB8" s="54" t="s">
        <v>39</v>
      </c>
      <c r="AC8" s="54" t="s">
        <v>39</v>
      </c>
      <c r="AD8" s="54" t="s">
        <v>39</v>
      </c>
      <c r="AE8" s="54">
        <v>250</v>
      </c>
      <c r="AF8" s="54">
        <v>250</v>
      </c>
      <c r="AG8" s="54" t="s">
        <v>39</v>
      </c>
      <c r="AH8" s="54">
        <v>250</v>
      </c>
      <c r="AI8" s="56">
        <v>100.6</v>
      </c>
      <c r="AJ8" s="56">
        <v>100.6</v>
      </c>
      <c r="AK8" s="56">
        <v>100.4</v>
      </c>
      <c r="AL8" s="56">
        <v>100.7</v>
      </c>
      <c r="AM8" s="56">
        <v>101</v>
      </c>
      <c r="AN8" s="56">
        <v>97.2</v>
      </c>
      <c r="AO8" s="56">
        <v>97.5</v>
      </c>
      <c r="AP8" s="56">
        <v>96.9</v>
      </c>
      <c r="AQ8" s="56">
        <v>101.8</v>
      </c>
      <c r="AR8" s="56">
        <v>106.2</v>
      </c>
      <c r="AS8" s="56">
        <v>106.2</v>
      </c>
      <c r="AT8" s="56">
        <v>98.5</v>
      </c>
      <c r="AU8" s="56">
        <v>99.3</v>
      </c>
      <c r="AV8" s="56">
        <v>99.7</v>
      </c>
      <c r="AW8" s="56">
        <v>93.7</v>
      </c>
      <c r="AX8" s="56">
        <v>94.2</v>
      </c>
      <c r="AY8" s="56">
        <v>85.9</v>
      </c>
      <c r="AZ8" s="56">
        <v>86</v>
      </c>
      <c r="BA8" s="56">
        <v>86</v>
      </c>
      <c r="BB8" s="56">
        <v>80.7</v>
      </c>
      <c r="BC8" s="56">
        <v>82.3</v>
      </c>
      <c r="BD8" s="56">
        <v>86.6</v>
      </c>
      <c r="BE8" s="57">
        <v>0</v>
      </c>
      <c r="BF8" s="57">
        <v>0</v>
      </c>
      <c r="BG8" s="57">
        <v>0</v>
      </c>
      <c r="BH8" s="57">
        <v>0</v>
      </c>
      <c r="BI8" s="57">
        <v>0</v>
      </c>
      <c r="BJ8" s="57">
        <v>86.8</v>
      </c>
      <c r="BK8" s="57">
        <v>90.8</v>
      </c>
      <c r="BL8" s="57">
        <v>81.900000000000006</v>
      </c>
      <c r="BM8" s="57">
        <v>91.6</v>
      </c>
      <c r="BN8" s="57">
        <v>100.1</v>
      </c>
      <c r="BO8" s="57">
        <v>70.7</v>
      </c>
      <c r="BP8" s="56">
        <v>95.2</v>
      </c>
      <c r="BQ8" s="56">
        <v>93.7</v>
      </c>
      <c r="BR8" s="56">
        <v>100.6</v>
      </c>
      <c r="BS8" s="56">
        <v>93.1</v>
      </c>
      <c r="BT8" s="56">
        <v>92.2</v>
      </c>
      <c r="BU8" s="56">
        <v>73</v>
      </c>
      <c r="BV8" s="56">
        <v>72.099999999999994</v>
      </c>
      <c r="BW8" s="56">
        <v>72.900000000000006</v>
      </c>
      <c r="BX8" s="56">
        <v>64.5</v>
      </c>
      <c r="BY8" s="56">
        <v>63.8</v>
      </c>
      <c r="BZ8" s="56">
        <v>67.099999999999994</v>
      </c>
      <c r="CA8" s="57">
        <v>53737</v>
      </c>
      <c r="CB8" s="57">
        <v>56298</v>
      </c>
      <c r="CC8" s="57">
        <v>57230</v>
      </c>
      <c r="CD8" s="57">
        <v>57332</v>
      </c>
      <c r="CE8" s="57">
        <v>61587</v>
      </c>
      <c r="CF8" s="57">
        <v>45494</v>
      </c>
      <c r="CG8" s="57">
        <v>47924</v>
      </c>
      <c r="CH8" s="57">
        <v>48807</v>
      </c>
      <c r="CI8" s="57">
        <v>51594</v>
      </c>
      <c r="CJ8" s="57">
        <v>53805</v>
      </c>
      <c r="CK8" s="56">
        <v>59287</v>
      </c>
      <c r="CL8" s="57">
        <v>21674</v>
      </c>
      <c r="CM8" s="57">
        <v>24851</v>
      </c>
      <c r="CN8" s="57">
        <v>27389</v>
      </c>
      <c r="CO8" s="57">
        <v>29372</v>
      </c>
      <c r="CP8" s="57">
        <v>30548</v>
      </c>
      <c r="CQ8" s="57">
        <v>12309</v>
      </c>
      <c r="CR8" s="57">
        <v>12502</v>
      </c>
      <c r="CS8" s="57">
        <v>12970</v>
      </c>
      <c r="CT8" s="57">
        <v>13767</v>
      </c>
      <c r="CU8" s="57">
        <v>14046</v>
      </c>
      <c r="CV8" s="56">
        <v>17202</v>
      </c>
      <c r="CW8" s="57">
        <v>46.3</v>
      </c>
      <c r="CX8" s="57">
        <v>48.3</v>
      </c>
      <c r="CY8" s="57">
        <v>47.7</v>
      </c>
      <c r="CZ8" s="57">
        <v>52.6</v>
      </c>
      <c r="DA8" s="57">
        <v>50.5</v>
      </c>
      <c r="DB8" s="57">
        <v>59</v>
      </c>
      <c r="DC8" s="57">
        <v>59.4</v>
      </c>
      <c r="DD8" s="57">
        <v>59.9</v>
      </c>
      <c r="DE8" s="57">
        <v>63.4</v>
      </c>
      <c r="DF8" s="57">
        <v>61.3</v>
      </c>
      <c r="DG8" s="57">
        <v>56.4</v>
      </c>
      <c r="DH8" s="57">
        <v>24.1</v>
      </c>
      <c r="DI8" s="57">
        <v>26</v>
      </c>
      <c r="DJ8" s="57">
        <v>27.4</v>
      </c>
      <c r="DK8" s="57">
        <v>27.8</v>
      </c>
      <c r="DL8" s="57">
        <v>28.3</v>
      </c>
      <c r="DM8" s="57">
        <v>20.7</v>
      </c>
      <c r="DN8" s="57">
        <v>20.6</v>
      </c>
      <c r="DO8" s="57">
        <v>20.5</v>
      </c>
      <c r="DP8" s="57">
        <v>20.2</v>
      </c>
      <c r="DQ8" s="57">
        <v>20.2</v>
      </c>
      <c r="DR8" s="57">
        <v>24.8</v>
      </c>
      <c r="DS8" s="56">
        <v>41.8</v>
      </c>
      <c r="DT8" s="56">
        <v>39.1</v>
      </c>
      <c r="DU8" s="56">
        <v>43.5</v>
      </c>
      <c r="DV8" s="56">
        <v>47.1</v>
      </c>
      <c r="DW8" s="56">
        <v>48.6</v>
      </c>
      <c r="DX8" s="56">
        <v>46.9</v>
      </c>
      <c r="DY8" s="56">
        <v>48.6</v>
      </c>
      <c r="DZ8" s="56">
        <v>50.8</v>
      </c>
      <c r="EA8" s="56">
        <v>51.4</v>
      </c>
      <c r="EB8" s="56">
        <v>51.9</v>
      </c>
      <c r="EC8" s="56">
        <v>56</v>
      </c>
      <c r="ED8" s="56">
        <v>70</v>
      </c>
      <c r="EE8" s="56">
        <v>73.400000000000006</v>
      </c>
      <c r="EF8" s="56">
        <v>78.5</v>
      </c>
      <c r="EG8" s="56">
        <v>81</v>
      </c>
      <c r="EH8" s="56">
        <v>79</v>
      </c>
      <c r="EI8" s="56">
        <v>67.3</v>
      </c>
      <c r="EJ8" s="56">
        <v>70.099999999999994</v>
      </c>
      <c r="EK8" s="56">
        <v>72.599999999999994</v>
      </c>
      <c r="EL8" s="56">
        <v>71.900000000000006</v>
      </c>
      <c r="EM8" s="56">
        <v>71.2</v>
      </c>
      <c r="EN8" s="56">
        <v>70.7</v>
      </c>
      <c r="EO8" s="57">
        <v>38570024</v>
      </c>
      <c r="EP8" s="57">
        <v>46493256</v>
      </c>
      <c r="EQ8" s="57">
        <v>46659408</v>
      </c>
      <c r="ER8" s="57">
        <v>46860400</v>
      </c>
      <c r="ES8" s="57">
        <v>46699680</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oitapref</cp:lastModifiedBy>
  <cp:lastPrinted>2023-01-23T00:44:11Z</cp:lastPrinted>
  <dcterms:created xsi:type="dcterms:W3CDTF">2022-12-01T02:32:16Z</dcterms:created>
  <dcterms:modified xsi:type="dcterms:W3CDTF">2023-01-23T00:44:17Z</dcterms:modified>
  <cp:category/>
</cp:coreProperties>
</file>