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5_学校基本\08_速報\県版\HP用\"/>
    </mc:Choice>
  </mc:AlternateContent>
  <bookViews>
    <workbookView xWindow="0" yWindow="0" windowWidth="24630" windowHeight="11760" tabRatio="650"/>
  </bookViews>
  <sheets>
    <sheet name="1-1" sheetId="15" r:id="rId1"/>
    <sheet name="1-2,3" sheetId="8" r:id="rId2"/>
    <sheet name="1-4" sheetId="5" r:id="rId3"/>
  </sheets>
  <definedNames>
    <definedName name="\0" localSheetId="0">'1-1'!#REF!</definedName>
    <definedName name="\0">#REF!</definedName>
    <definedName name="\A" localSheetId="0">'1-1'!#REF!</definedName>
    <definedName name="\A">#REF!</definedName>
    <definedName name="\B" localSheetId="0">'1-1'!#REF!</definedName>
    <definedName name="\B">#REF!</definedName>
    <definedName name="\C" localSheetId="0">'1-1'!#REF!</definedName>
    <definedName name="\C">#REF!</definedName>
    <definedName name="\D" localSheetId="0">'1-1'!#REF!</definedName>
    <definedName name="\D">#REF!</definedName>
    <definedName name="\E" localSheetId="0">'1-1'!#REF!</definedName>
    <definedName name="\E">#REF!</definedName>
    <definedName name="\F" localSheetId="0">'1-1'!#REF!</definedName>
    <definedName name="\F">#REF!</definedName>
    <definedName name="\G" localSheetId="0">'1-1'!#REF!</definedName>
    <definedName name="\G">#REF!</definedName>
    <definedName name="\J" localSheetId="0">'1-1'!#REF!</definedName>
    <definedName name="\J">#REF!</definedName>
    <definedName name="\K" localSheetId="0">'1-1'!#REF!</definedName>
    <definedName name="\K">#REF!</definedName>
    <definedName name="\L" localSheetId="0">'1-1'!#REF!</definedName>
    <definedName name="\L">#REF!</definedName>
    <definedName name="\N" localSheetId="0">'1-1'!#REF!</definedName>
    <definedName name="\N">#REF!</definedName>
    <definedName name="_xlnm.Print_Area" localSheetId="0">'1-1'!$B$1:$AN$37</definedName>
    <definedName name="_xlnm.Print_Area" localSheetId="1">'1-2,3'!$A$1:$V$44</definedName>
    <definedName name="_xlnm.Print_Area" localSheetId="2">'1-4'!$B$1:$V$26</definedName>
    <definedName name="その1" localSheetId="0">'1-1'!#REF!</definedName>
    <definedName name="その1">#REF!</definedName>
    <definedName name="その2" localSheetId="0">'1-1'!#REF!</definedName>
    <definedName name="その2">#REF!</definedName>
    <definedName name="欠席者" localSheetId="0">'1-1'!#REF!</definedName>
    <definedName name="欠席者">#REF!</definedName>
    <definedName name="現況" localSheetId="0">#REF!</definedName>
    <definedName name="現況">#REF!</definedName>
    <definedName name="高校卒" localSheetId="0">'1-1'!#REF!</definedName>
    <definedName name="高校卒">#REF!</definedName>
    <definedName name="産業･高">#REF!</definedName>
    <definedName name="産業･中" localSheetId="0">'1-1'!#REF!</definedName>
    <definedName name="産業･中">#REF!</definedName>
    <definedName name="職業･高" localSheetId="0">'1-1'!#REF!</definedName>
    <definedName name="職業･高">#REF!</definedName>
    <definedName name="中･高" localSheetId="0">'1-1'!$T$31:$AN$8201</definedName>
    <definedName name="中･高">#REF!</definedName>
    <definedName name="中学卒">#REF!</definedName>
    <definedName name="幼･小" localSheetId="0">'1-1'!$B$3:$J$28</definedName>
    <definedName name="幼･小">#REF!</definedName>
  </definedNames>
  <calcPr calcId="162913" calcMode="manual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36" i="15" l="1"/>
  <c r="AN37" i="15"/>
  <c r="AN26" i="15"/>
  <c r="AN27" i="15"/>
  <c r="J15" i="15"/>
  <c r="J16" i="15"/>
  <c r="AN11" i="15" l="1"/>
  <c r="AN12" i="15"/>
  <c r="AN10" i="15"/>
  <c r="AI25" i="15" l="1"/>
  <c r="AJ25" i="15"/>
  <c r="AK25" i="15"/>
  <c r="AL25" i="15"/>
  <c r="AM25" i="15"/>
  <c r="AH25" i="15"/>
  <c r="AL35" i="15" l="1"/>
  <c r="AM13" i="15" l="1"/>
  <c r="AL13" i="15"/>
  <c r="AN13" i="15" s="1"/>
  <c r="AK13" i="15"/>
  <c r="AJ13" i="15"/>
  <c r="AI13" i="15"/>
  <c r="AH13" i="15"/>
  <c r="X14" i="15"/>
  <c r="Y33" i="15" l="1"/>
  <c r="X33" i="15"/>
  <c r="Y32" i="15"/>
  <c r="X32" i="15"/>
  <c r="AC14" i="15"/>
  <c r="AB14" i="15"/>
  <c r="AA14" i="15"/>
  <c r="Z14" i="15"/>
  <c r="Y14" i="15"/>
  <c r="X15" i="15"/>
  <c r="Y15" i="15"/>
  <c r="AA15" i="15"/>
  <c r="Q33" i="15"/>
  <c r="P33" i="15"/>
  <c r="O33" i="15"/>
  <c r="O34" i="15"/>
  <c r="P34" i="15"/>
  <c r="Q34" i="15"/>
  <c r="N34" i="15"/>
  <c r="R33" i="15"/>
  <c r="S33" i="15"/>
  <c r="N33" i="15"/>
  <c r="S18" i="15"/>
  <c r="O19" i="15"/>
  <c r="N19" i="15"/>
  <c r="Q18" i="15"/>
  <c r="P18" i="15"/>
  <c r="R18" i="15"/>
  <c r="O18" i="15"/>
  <c r="N18" i="15"/>
  <c r="H20" i="15"/>
  <c r="H19" i="15" s="1"/>
  <c r="T18" i="15" l="1"/>
  <c r="AN35" i="15" l="1"/>
  <c r="AN25" i="15"/>
  <c r="AL10" i="15"/>
  <c r="AK10" i="15"/>
  <c r="AH10" i="15"/>
  <c r="AJ10" i="15"/>
  <c r="AI10" i="15"/>
  <c r="AM10" i="15"/>
  <c r="AN19" i="15"/>
  <c r="AN20" i="15"/>
  <c r="AN21" i="15"/>
  <c r="AN22" i="15"/>
  <c r="AN34" i="15"/>
  <c r="AN33" i="15"/>
  <c r="AN32" i="15"/>
  <c r="AN24" i="15"/>
  <c r="AM23" i="15"/>
  <c r="AL23" i="15"/>
  <c r="AK23" i="15"/>
  <c r="AJ23" i="15"/>
  <c r="T32" i="15"/>
  <c r="T31" i="15"/>
  <c r="S30" i="15"/>
  <c r="R30" i="15"/>
  <c r="R34" i="15" s="1"/>
  <c r="T29" i="15"/>
  <c r="T28" i="15"/>
  <c r="T27" i="15"/>
  <c r="T26" i="15"/>
  <c r="T16" i="15"/>
  <c r="T14" i="15"/>
  <c r="T17" i="15"/>
  <c r="S15" i="15"/>
  <c r="S19" i="15" s="1"/>
  <c r="R15" i="15"/>
  <c r="R19" i="15" s="1"/>
  <c r="Q15" i="15"/>
  <c r="Q19" i="15" s="1"/>
  <c r="P15" i="15"/>
  <c r="P19" i="15" s="1"/>
  <c r="D31" i="15"/>
  <c r="AM14" i="15" l="1"/>
  <c r="AJ14" i="15"/>
  <c r="AH14" i="15"/>
  <c r="AI14" i="15"/>
  <c r="AK14" i="15"/>
  <c r="AL14" i="15"/>
  <c r="AN14" i="15" s="1"/>
  <c r="T19" i="15"/>
  <c r="S34" i="15"/>
  <c r="T34" i="15" s="1"/>
  <c r="AN23" i="15"/>
  <c r="T15" i="15"/>
  <c r="T33" i="15"/>
  <c r="T30" i="15"/>
  <c r="E31" i="15"/>
  <c r="F31" i="15"/>
  <c r="H31" i="15" l="1"/>
  <c r="G31" i="15"/>
  <c r="I31" i="15"/>
  <c r="J33" i="15"/>
  <c r="J32" i="15"/>
  <c r="D14" i="15"/>
  <c r="E14" i="15"/>
  <c r="F14" i="15"/>
  <c r="G14" i="15"/>
  <c r="H14" i="15"/>
  <c r="I14" i="15"/>
  <c r="J31" i="15" l="1"/>
  <c r="I23" i="8"/>
  <c r="I25" i="8" s="1"/>
  <c r="G37" i="15"/>
  <c r="AD31" i="15"/>
  <c r="AD30" i="15"/>
  <c r="J34" i="15"/>
  <c r="AC29" i="15"/>
  <c r="AB29" i="15"/>
  <c r="Z29" i="15"/>
  <c r="AD28" i="15"/>
  <c r="I30" i="15"/>
  <c r="H30" i="15"/>
  <c r="G30" i="15"/>
  <c r="F30" i="15"/>
  <c r="AC27" i="15"/>
  <c r="AB27" i="15"/>
  <c r="AA27" i="15"/>
  <c r="Z27" i="15"/>
  <c r="J29" i="15"/>
  <c r="AD26" i="15"/>
  <c r="J28" i="15"/>
  <c r="AD25" i="15"/>
  <c r="J27" i="15"/>
  <c r="AC24" i="15"/>
  <c r="AB24" i="15"/>
  <c r="AA24" i="15"/>
  <c r="J26" i="15"/>
  <c r="AD23" i="15"/>
  <c r="AD22" i="15"/>
  <c r="AD21" i="15"/>
  <c r="Z21" i="15"/>
  <c r="Z24" i="15" s="1"/>
  <c r="I20" i="15"/>
  <c r="H37" i="15"/>
  <c r="F20" i="15"/>
  <c r="E20" i="15"/>
  <c r="J17" i="15"/>
  <c r="J14" i="15"/>
  <c r="AD13" i="15"/>
  <c r="T13" i="15"/>
  <c r="H13" i="15"/>
  <c r="AD12" i="15"/>
  <c r="T12" i="15"/>
  <c r="J12" i="15"/>
  <c r="AC11" i="15"/>
  <c r="AB11" i="15"/>
  <c r="Z11" i="15"/>
  <c r="S11" i="15"/>
  <c r="R11" i="15"/>
  <c r="Q11" i="15"/>
  <c r="P11" i="15"/>
  <c r="I11" i="15"/>
  <c r="I13" i="15" s="1"/>
  <c r="G11" i="15"/>
  <c r="G13" i="15" s="1"/>
  <c r="F11" i="15"/>
  <c r="F13" i="15" s="1"/>
  <c r="AD10" i="15"/>
  <c r="T10" i="15"/>
  <c r="J10" i="15"/>
  <c r="AN9" i="15"/>
  <c r="AD9" i="15"/>
  <c r="T9" i="15"/>
  <c r="J9" i="15"/>
  <c r="AN8" i="15"/>
  <c r="AD8" i="15"/>
  <c r="AN7" i="15"/>
  <c r="AD7" i="15"/>
  <c r="Z15" i="15" l="1"/>
  <c r="AB15" i="15"/>
  <c r="AC15" i="15"/>
  <c r="AD15" i="15" s="1"/>
  <c r="H18" i="15"/>
  <c r="I37" i="15"/>
  <c r="J37" i="15" s="1"/>
  <c r="AB32" i="15"/>
  <c r="AB33" i="15"/>
  <c r="F35" i="15"/>
  <c r="AC32" i="15"/>
  <c r="AC33" i="15"/>
  <c r="E37" i="15"/>
  <c r="F18" i="15"/>
  <c r="H35" i="15"/>
  <c r="I35" i="15"/>
  <c r="F19" i="15"/>
  <c r="Z32" i="15"/>
  <c r="Z33" i="15"/>
  <c r="H36" i="15"/>
  <c r="AA32" i="15"/>
  <c r="AA33" i="15"/>
  <c r="AD11" i="15"/>
  <c r="F37" i="15"/>
  <c r="I19" i="15"/>
  <c r="AD14" i="15"/>
  <c r="AD29" i="15"/>
  <c r="T11" i="15"/>
  <c r="AD24" i="15"/>
  <c r="J20" i="15"/>
  <c r="I18" i="15"/>
  <c r="J18" i="15" s="1"/>
  <c r="J13" i="15"/>
  <c r="AD27" i="15"/>
  <c r="J11" i="15"/>
  <c r="J30" i="15"/>
  <c r="AD33" i="15" l="1"/>
  <c r="J35" i="15"/>
  <c r="F36" i="15"/>
  <c r="I36" i="15"/>
  <c r="J36" i="15" s="1"/>
  <c r="J19" i="15"/>
  <c r="AD32" i="15"/>
  <c r="I34" i="8" l="1"/>
  <c r="G34" i="8"/>
  <c r="I31" i="8"/>
  <c r="G31" i="8"/>
  <c r="E31" i="8"/>
  <c r="P44" i="8" l="1"/>
  <c r="O44" i="8"/>
  <c r="N44" i="8"/>
  <c r="M44" i="8"/>
  <c r="Q43" i="8"/>
  <c r="I28" i="8"/>
  <c r="H28" i="8"/>
  <c r="G28" i="8"/>
  <c r="N27" i="8" l="1"/>
  <c r="P5" i="8" l="1"/>
  <c r="P6" i="8"/>
  <c r="P4" i="8"/>
  <c r="P24" i="8" l="1"/>
  <c r="S11" i="8" l="1"/>
  <c r="F28" i="8"/>
  <c r="E28" i="8"/>
  <c r="I19" i="8"/>
  <c r="H19" i="8"/>
  <c r="F19" i="8"/>
  <c r="E19" i="8"/>
  <c r="E34" i="8" l="1"/>
  <c r="M7" i="5" l="1"/>
  <c r="V31" i="8"/>
  <c r="S12" i="8" l="1"/>
  <c r="P13" i="8"/>
  <c r="Q13" i="8"/>
  <c r="R13" i="8"/>
  <c r="O13" i="8"/>
  <c r="N13" i="8"/>
  <c r="M13" i="8"/>
  <c r="E8" i="8"/>
  <c r="F8" i="8"/>
  <c r="H8" i="8"/>
  <c r="I8" i="8"/>
  <c r="E11" i="8"/>
  <c r="F11" i="8"/>
  <c r="H11" i="8"/>
  <c r="I11" i="8"/>
  <c r="E15" i="8"/>
  <c r="F15" i="8"/>
  <c r="H15" i="8"/>
  <c r="I15" i="8"/>
  <c r="E23" i="8"/>
  <c r="E25" i="8" s="1"/>
  <c r="F23" i="8"/>
  <c r="F25" i="8" s="1"/>
  <c r="H23" i="8"/>
  <c r="F31" i="8"/>
  <c r="F34" i="8"/>
  <c r="O7" i="5"/>
  <c r="Q7" i="5"/>
  <c r="U7" i="5"/>
  <c r="M7" i="8"/>
  <c r="N7" i="8"/>
  <c r="O7" i="8"/>
  <c r="S17" i="8"/>
  <c r="S18" i="8"/>
  <c r="S19" i="8"/>
  <c r="M20" i="8"/>
  <c r="N20" i="8"/>
  <c r="O20" i="8"/>
  <c r="P20" i="8"/>
  <c r="Q20" i="8"/>
  <c r="R20" i="8"/>
  <c r="P25" i="8"/>
  <c r="P26" i="8"/>
  <c r="M27" i="8"/>
  <c r="O27" i="8"/>
  <c r="R35" i="8"/>
  <c r="G23" i="8" s="1"/>
  <c r="R36" i="8"/>
  <c r="R37" i="8"/>
  <c r="M38" i="8"/>
  <c r="N38" i="8"/>
  <c r="O38" i="8"/>
  <c r="P38" i="8"/>
  <c r="Q38" i="8"/>
  <c r="Q42" i="8"/>
  <c r="Q44" i="8" s="1"/>
  <c r="R38" i="8" l="1"/>
  <c r="P27" i="8"/>
  <c r="G19" i="8"/>
  <c r="G15" i="8"/>
  <c r="S20" i="8"/>
  <c r="G11" i="8"/>
  <c r="S13" i="8"/>
  <c r="P7" i="8"/>
  <c r="G8" i="8"/>
  <c r="G25" i="8" l="1"/>
</calcChain>
</file>

<file path=xl/sharedStrings.xml><?xml version="1.0" encoding="utf-8"?>
<sst xmlns="http://schemas.openxmlformats.org/spreadsheetml/2006/main" count="369" uniqueCount="184">
  <si>
    <t>園児数</t>
  </si>
  <si>
    <t>計</t>
  </si>
  <si>
    <t>本校</t>
  </si>
  <si>
    <t>全日制</t>
  </si>
  <si>
    <t>分校</t>
  </si>
  <si>
    <t>定時制</t>
  </si>
  <si>
    <t>生徒数</t>
  </si>
  <si>
    <t>区 　分</t>
  </si>
  <si>
    <t>設置者別</t>
  </si>
  <si>
    <t>園児･児童</t>
  </si>
  <si>
    <t>学級数</t>
  </si>
  <si>
    <t>教員数</t>
  </si>
  <si>
    <t>･生徒数</t>
  </si>
  <si>
    <t>(本務者)</t>
  </si>
  <si>
    <t>私</t>
  </si>
  <si>
    <t>･･･</t>
  </si>
  <si>
    <t>区  　分</t>
  </si>
  <si>
    <t>幼 稚 園</t>
  </si>
  <si>
    <t>小 学 校</t>
  </si>
  <si>
    <t>中 学 校</t>
  </si>
  <si>
    <t>専修学校</t>
  </si>
  <si>
    <t>各種学校</t>
  </si>
  <si>
    <t>園数</t>
  </si>
  <si>
    <t>校数</t>
  </si>
  <si>
    <t>児童数</t>
  </si>
  <si>
    <t>県　　計</t>
  </si>
  <si>
    <t>豊後高田市</t>
  </si>
  <si>
    <t>計</t>
    <rPh sb="0" eb="1">
      <t>ケイ</t>
    </rPh>
    <phoneticPr fontId="2"/>
  </si>
  <si>
    <t>専攻科</t>
    <rPh sb="0" eb="2">
      <t>センコウ</t>
    </rPh>
    <rPh sb="2" eb="3">
      <t>カ</t>
    </rPh>
    <phoneticPr fontId="2"/>
  </si>
  <si>
    <t>幼稚部</t>
    <rPh sb="0" eb="2">
      <t>ヨウチ</t>
    </rPh>
    <rPh sb="2" eb="3">
      <t>ブ</t>
    </rPh>
    <phoneticPr fontId="2"/>
  </si>
  <si>
    <t>小学部</t>
    <rPh sb="0" eb="1">
      <t>ショウ</t>
    </rPh>
    <rPh sb="1" eb="3">
      <t>ショウガクブ</t>
    </rPh>
    <phoneticPr fontId="2"/>
  </si>
  <si>
    <t>中学部</t>
    <rPh sb="0" eb="2">
      <t>チュウガク</t>
    </rPh>
    <rPh sb="2" eb="3">
      <t>ブ</t>
    </rPh>
    <phoneticPr fontId="2"/>
  </si>
  <si>
    <t>高等部</t>
    <rPh sb="0" eb="3">
      <t>コウトウブ</t>
    </rPh>
    <phoneticPr fontId="2"/>
  </si>
  <si>
    <t>豊後大野市</t>
    <rPh sb="2" eb="4">
      <t>オオノ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</si>
  <si>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</si>
  <si>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区　分</t>
    <rPh sb="0" eb="1">
      <t>ク</t>
    </rPh>
    <rPh sb="2" eb="3">
      <t>ブン</t>
    </rPh>
    <phoneticPr fontId="2"/>
  </si>
  <si>
    <t>増減</t>
    <phoneticPr fontId="3"/>
  </si>
  <si>
    <t>区　　分</t>
    <phoneticPr fontId="3"/>
  </si>
  <si>
    <t xml:space="preserve"> 学級数</t>
    <phoneticPr fontId="3"/>
  </si>
  <si>
    <t xml:space="preserve"> 前年度修了者数</t>
    <phoneticPr fontId="3"/>
  </si>
  <si>
    <t xml:space="preserve"> (うち特別支援学級) </t>
    <rPh sb="4" eb="6">
      <t>トクベツ</t>
    </rPh>
    <rPh sb="6" eb="8">
      <t>シエン</t>
    </rPh>
    <phoneticPr fontId="3"/>
  </si>
  <si>
    <t xml:space="preserve"> 児童数</t>
    <phoneticPr fontId="3"/>
  </si>
  <si>
    <t xml:space="preserve"> 学校数</t>
    <phoneticPr fontId="3"/>
  </si>
  <si>
    <t xml:space="preserve"> 生徒数</t>
    <phoneticPr fontId="3"/>
  </si>
  <si>
    <t xml:space="preserve"> 入学者数（本科）</t>
    <rPh sb="1" eb="4">
      <t>ニュウガクシャ</t>
    </rPh>
    <rPh sb="4" eb="5">
      <t>スウ</t>
    </rPh>
    <rPh sb="6" eb="8">
      <t>ホンカ</t>
    </rPh>
    <phoneticPr fontId="2"/>
  </si>
  <si>
    <t xml:space="preserve"> 全日制</t>
    <phoneticPr fontId="3"/>
  </si>
  <si>
    <t xml:space="preserve"> 定時制</t>
    <phoneticPr fontId="3"/>
  </si>
  <si>
    <t xml:space="preserve"> 私立</t>
    <phoneticPr fontId="3"/>
  </si>
  <si>
    <t xml:space="preserve"> 公立</t>
    <phoneticPr fontId="3"/>
  </si>
  <si>
    <t xml:space="preserve"> 男</t>
    <rPh sb="1" eb="2">
      <t>オトコ</t>
    </rPh>
    <phoneticPr fontId="3"/>
  </si>
  <si>
    <t xml:space="preserve"> 女</t>
    <rPh sb="1" eb="2">
      <t>オンナ</t>
    </rPh>
    <phoneticPr fontId="3"/>
  </si>
  <si>
    <t xml:space="preserve"> 学校数</t>
    <rPh sb="1" eb="3">
      <t>ガッコウ</t>
    </rPh>
    <rPh sb="3" eb="4">
      <t>カズ</t>
    </rPh>
    <phoneticPr fontId="3"/>
  </si>
  <si>
    <t xml:space="preserve"> 在学者数 </t>
    <rPh sb="1" eb="3">
      <t>ザイガク</t>
    </rPh>
    <rPh sb="3" eb="4">
      <t>シャ</t>
    </rPh>
    <rPh sb="4" eb="5">
      <t>スウ</t>
    </rPh>
    <phoneticPr fontId="3"/>
  </si>
  <si>
    <t xml:space="preserve"> 入学者数</t>
    <rPh sb="1" eb="4">
      <t>ニュウガクシャ</t>
    </rPh>
    <rPh sb="3" eb="4">
      <t>シャ</t>
    </rPh>
    <rPh sb="4" eb="5">
      <t>スウ</t>
    </rPh>
    <phoneticPr fontId="3"/>
  </si>
  <si>
    <t xml:space="preserve"> 高等課程 </t>
    <phoneticPr fontId="3"/>
  </si>
  <si>
    <t xml:space="preserve"> 専門課程 </t>
    <phoneticPr fontId="3"/>
  </si>
  <si>
    <t xml:space="preserve"> 一般課程 </t>
    <phoneticPr fontId="3"/>
  </si>
  <si>
    <t xml:space="preserve"> 生徒数</t>
    <rPh sb="1" eb="4">
      <t>セイトスウ</t>
    </rPh>
    <phoneticPr fontId="3"/>
  </si>
  <si>
    <t xml:space="preserve"> 入学者数</t>
    <rPh sb="1" eb="4">
      <t>ニュウガクシャ</t>
    </rPh>
    <rPh sb="4" eb="5">
      <t>スウ</t>
    </rPh>
    <phoneticPr fontId="3"/>
  </si>
  <si>
    <t>学校数</t>
    <phoneticPr fontId="2"/>
  </si>
  <si>
    <t xml:space="preserve"> 幼稚園</t>
    <rPh sb="1" eb="4">
      <t>ヨウチエン</t>
    </rPh>
    <phoneticPr fontId="2"/>
  </si>
  <si>
    <t xml:space="preserve"> 小学校</t>
    <phoneticPr fontId="2"/>
  </si>
  <si>
    <t xml:space="preserve"> 中学校</t>
    <phoneticPr fontId="2"/>
  </si>
  <si>
    <t xml:space="preserve"> 専修学校</t>
    <phoneticPr fontId="2"/>
  </si>
  <si>
    <t xml:space="preserve"> 各種学校</t>
    <phoneticPr fontId="2"/>
  </si>
  <si>
    <t xml:space="preserve"> 特別支援学校 </t>
    <rPh sb="1" eb="3">
      <t>トクベツ</t>
    </rPh>
    <rPh sb="3" eb="5">
      <t>シエン</t>
    </rPh>
    <rPh sb="5" eb="7">
      <t>ガッコウ</t>
    </rPh>
    <phoneticPr fontId="2"/>
  </si>
  <si>
    <t xml:space="preserve"> 国立</t>
    <phoneticPr fontId="2"/>
  </si>
  <si>
    <t xml:space="preserve"> 公立</t>
    <phoneticPr fontId="2"/>
  </si>
  <si>
    <t xml:space="preserve"> 私立</t>
    <phoneticPr fontId="2"/>
  </si>
  <si>
    <t xml:space="preserve"> 国立</t>
    <rPh sb="1" eb="3">
      <t>コクリツ</t>
    </rPh>
    <phoneticPr fontId="2"/>
  </si>
  <si>
    <t xml:space="preserve"> 公立</t>
    <rPh sb="1" eb="3">
      <t>コウリツ</t>
    </rPh>
    <phoneticPr fontId="2"/>
  </si>
  <si>
    <t xml:space="preserve"> 私立</t>
    <rPh sb="1" eb="3">
      <t>シリツ</t>
    </rPh>
    <phoneticPr fontId="2"/>
  </si>
  <si>
    <t xml:space="preserve"> 公立(全日制)</t>
    <rPh sb="1" eb="3">
      <t>コウリツ</t>
    </rPh>
    <rPh sb="4" eb="5">
      <t>ゼン</t>
    </rPh>
    <rPh sb="5" eb="6">
      <t>ニチ</t>
    </rPh>
    <phoneticPr fontId="2"/>
  </si>
  <si>
    <t xml:space="preserve"> 公立(定時制)</t>
    <rPh sb="1" eb="3">
      <t>コウリツ</t>
    </rPh>
    <rPh sb="4" eb="7">
      <t>テイジセイ</t>
    </rPh>
    <phoneticPr fontId="2"/>
  </si>
  <si>
    <t xml:space="preserve"> 私立(全日制)</t>
    <rPh sb="1" eb="3">
      <t>シリツ</t>
    </rPh>
    <phoneticPr fontId="2"/>
  </si>
  <si>
    <t>大分市</t>
    <phoneticPr fontId="2"/>
  </si>
  <si>
    <t>別府市</t>
    <phoneticPr fontId="2"/>
  </si>
  <si>
    <t>中津市</t>
    <phoneticPr fontId="2"/>
  </si>
  <si>
    <t>日田市</t>
    <phoneticPr fontId="2"/>
  </si>
  <si>
    <t>佐伯市</t>
    <phoneticPr fontId="2"/>
  </si>
  <si>
    <t>津久見市</t>
    <phoneticPr fontId="2"/>
  </si>
  <si>
    <t>臼杵市</t>
    <phoneticPr fontId="2"/>
  </si>
  <si>
    <t>竹田市</t>
    <phoneticPr fontId="2"/>
  </si>
  <si>
    <t>杵築市</t>
    <phoneticPr fontId="2"/>
  </si>
  <si>
    <t>宇佐市</t>
    <phoneticPr fontId="2"/>
  </si>
  <si>
    <t>由布市</t>
    <rPh sb="0" eb="1">
      <t>ヨシ</t>
    </rPh>
    <rPh sb="1" eb="2">
      <t>ヌノ</t>
    </rPh>
    <rPh sb="2" eb="3">
      <t>シ</t>
    </rPh>
    <phoneticPr fontId="2"/>
  </si>
  <si>
    <t>国東市</t>
    <rPh sb="2" eb="3">
      <t>シ</t>
    </rPh>
    <phoneticPr fontId="2"/>
  </si>
  <si>
    <t>姫島村</t>
    <rPh sb="0" eb="1">
      <t>ヒメ</t>
    </rPh>
    <rPh sb="1" eb="2">
      <t>シマ</t>
    </rPh>
    <rPh sb="2" eb="3">
      <t>ムラ</t>
    </rPh>
    <phoneticPr fontId="2"/>
  </si>
  <si>
    <t>日出町</t>
    <phoneticPr fontId="2"/>
  </si>
  <si>
    <t>九重町</t>
    <phoneticPr fontId="2"/>
  </si>
  <si>
    <t>玖珠町</t>
    <phoneticPr fontId="2"/>
  </si>
  <si>
    <r>
      <t xml:space="preserve"> 生徒数</t>
    </r>
    <r>
      <rPr>
        <sz val="11"/>
        <rFont val="ＭＳ ゴシック"/>
        <family val="3"/>
        <charset val="128"/>
      </rPr>
      <t xml:space="preserve"> </t>
    </r>
    <rPh sb="1" eb="3">
      <t>セイト</t>
    </rPh>
    <rPh sb="3" eb="4">
      <t>スウ</t>
    </rPh>
    <phoneticPr fontId="3"/>
  </si>
  <si>
    <t xml:space="preserve"> 公立</t>
    <rPh sb="1" eb="3">
      <t>コウリツ</t>
    </rPh>
    <phoneticPr fontId="3"/>
  </si>
  <si>
    <t xml:space="preserve"> 私立</t>
    <rPh sb="1" eb="3">
      <t>シリツ</t>
    </rPh>
    <phoneticPr fontId="3"/>
  </si>
  <si>
    <t>公立</t>
    <rPh sb="1" eb="2">
      <t>タ</t>
    </rPh>
    <phoneticPr fontId="2"/>
  </si>
  <si>
    <t xml:space="preserve"> 幼保連携型
 認定こども園</t>
    <rPh sb="1" eb="3">
      <t>ヨウホ</t>
    </rPh>
    <rPh sb="3" eb="6">
      <t>レンケイガタ</t>
    </rPh>
    <rPh sb="8" eb="10">
      <t>ニンテイ</t>
    </rPh>
    <rPh sb="13" eb="14">
      <t>ソノ</t>
    </rPh>
    <phoneticPr fontId="2"/>
  </si>
  <si>
    <t>教育･保育職員本務者
1人当たり在園者数</t>
    <rPh sb="0" eb="2">
      <t>キョウイク</t>
    </rPh>
    <rPh sb="3" eb="5">
      <t>ホイク</t>
    </rPh>
    <rPh sb="5" eb="7">
      <t>ショクイン</t>
    </rPh>
    <rPh sb="7" eb="9">
      <t>ホンム</t>
    </rPh>
    <rPh sb="9" eb="10">
      <t>シャ</t>
    </rPh>
    <rPh sb="11" eb="13">
      <t>ヒトリ</t>
    </rPh>
    <rPh sb="13" eb="14">
      <t>ア</t>
    </rPh>
    <rPh sb="16" eb="18">
      <t>ザイエン</t>
    </rPh>
    <rPh sb="18" eb="19">
      <t>シャ</t>
    </rPh>
    <rPh sb="19" eb="20">
      <t>スウ</t>
    </rPh>
    <phoneticPr fontId="2"/>
  </si>
  <si>
    <t>義務教育学校</t>
    <rPh sb="0" eb="2">
      <t>ギム</t>
    </rPh>
    <rPh sb="2" eb="4">
      <t>キョウイク</t>
    </rPh>
    <phoneticPr fontId="2"/>
  </si>
  <si>
    <t>幼保連携型
認定こども園</t>
    <rPh sb="0" eb="2">
      <t>ヨウホ</t>
    </rPh>
    <rPh sb="2" eb="5">
      <t>レンケイガタ</t>
    </rPh>
    <rPh sb="6" eb="8">
      <t>ニンテイ</t>
    </rPh>
    <rPh sb="11" eb="12">
      <t>ソノ</t>
    </rPh>
    <phoneticPr fontId="2"/>
  </si>
  <si>
    <t>H30年度</t>
    <rPh sb="3" eb="5">
      <t>ネンド</t>
    </rPh>
    <phoneticPr fontId="3"/>
  </si>
  <si>
    <t>H30年度</t>
    <phoneticPr fontId="3"/>
  </si>
  <si>
    <t xml:space="preserve"> 学級数</t>
    <rPh sb="1" eb="4">
      <t>ガッキュウスウ</t>
    </rPh>
    <phoneticPr fontId="3"/>
  </si>
  <si>
    <t>R元年度</t>
    <rPh sb="1" eb="3">
      <t>ガンネン</t>
    </rPh>
    <phoneticPr fontId="3"/>
  </si>
  <si>
    <t>統　　計　　表</t>
    <rPh sb="0" eb="1">
      <t>トウ</t>
    </rPh>
    <rPh sb="3" eb="4">
      <t>ケイ</t>
    </rPh>
    <rPh sb="6" eb="7">
      <t>ヒョウ</t>
    </rPh>
    <phoneticPr fontId="3"/>
  </si>
  <si>
    <t>児童生徒数</t>
    <rPh sb="0" eb="2">
      <t>ジドウ</t>
    </rPh>
    <phoneticPr fontId="3"/>
  </si>
  <si>
    <t>児童生徒数</t>
    <rPh sb="0" eb="2">
      <t>ジドウ</t>
    </rPh>
    <phoneticPr fontId="2"/>
  </si>
  <si>
    <t xml:space="preserve"> ※平成29年度新設 </t>
    <rPh sb="2" eb="4">
      <t>ヘイセイ</t>
    </rPh>
    <rPh sb="6" eb="8">
      <t>ネンド</t>
    </rPh>
    <rPh sb="8" eb="10">
      <t>シンセツ</t>
    </rPh>
    <phoneticPr fontId="3"/>
  </si>
  <si>
    <t xml:space="preserve"> 在園者数</t>
    <rPh sb="1" eb="2">
      <t>ザイ</t>
    </rPh>
    <rPh sb="3" eb="4">
      <t>シャ</t>
    </rPh>
    <phoneticPr fontId="3"/>
  </si>
  <si>
    <t xml:space="preserve"> 園　数</t>
    <rPh sb="1" eb="2">
      <t>エン</t>
    </rPh>
    <rPh sb="3" eb="4">
      <t>スウ</t>
    </rPh>
    <phoneticPr fontId="3"/>
  </si>
  <si>
    <t>R2年度</t>
    <rPh sb="2" eb="4">
      <t>ネンド</t>
    </rPh>
    <phoneticPr fontId="3"/>
  </si>
  <si>
    <t xml:space="preserve"> 本　務
 教員数</t>
    <rPh sb="1" eb="2">
      <t>ホン</t>
    </rPh>
    <rPh sb="3" eb="4">
      <t>ツトム</t>
    </rPh>
    <phoneticPr fontId="3"/>
  </si>
  <si>
    <t>高等学校
（全日制・定時制）</t>
    <rPh sb="6" eb="9">
      <t>ゼンニチセイ</t>
    </rPh>
    <rPh sb="10" eb="13">
      <t>テイジセイ</t>
    </rPh>
    <phoneticPr fontId="2"/>
  </si>
  <si>
    <t xml:space="preserve"> 国･公立</t>
    <phoneticPr fontId="3"/>
  </si>
  <si>
    <t xml:space="preserve"> 私　立</t>
    <rPh sb="1" eb="2">
      <t>ワタクシ</t>
    </rPh>
    <phoneticPr fontId="3"/>
  </si>
  <si>
    <t xml:space="preserve"> 計</t>
    <phoneticPr fontId="3"/>
  </si>
  <si>
    <t xml:space="preserve"> 就園率(％)</t>
    <phoneticPr fontId="3"/>
  </si>
  <si>
    <t xml:space="preserve"> 本校</t>
    <phoneticPr fontId="3"/>
  </si>
  <si>
    <t xml:space="preserve"> 分校</t>
    <phoneticPr fontId="3"/>
  </si>
  <si>
    <t xml:space="preserve"> 計</t>
    <rPh sb="1" eb="2">
      <t>ケイ</t>
    </rPh>
    <phoneticPr fontId="3"/>
  </si>
  <si>
    <t xml:space="preserve"> 併　置</t>
    <phoneticPr fontId="3"/>
  </si>
  <si>
    <t>　計</t>
    <phoneticPr fontId="3"/>
  </si>
  <si>
    <t xml:space="preserve"> 私立高校生徒比率(％)</t>
    <rPh sb="1" eb="3">
      <t>シリツ</t>
    </rPh>
    <rPh sb="3" eb="5">
      <t>コウコウ</t>
    </rPh>
    <rPh sb="5" eb="7">
      <t>セイト</t>
    </rPh>
    <rPh sb="7" eb="9">
      <t>ヒリツ</t>
    </rPh>
    <phoneticPr fontId="2"/>
  </si>
  <si>
    <t xml:space="preserve"> 義務教育学校</t>
    <rPh sb="1" eb="3">
      <t>ギム</t>
    </rPh>
    <rPh sb="3" eb="5">
      <t>キョウイク</t>
    </rPh>
    <rPh sb="5" eb="7">
      <t>ガッコウ</t>
    </rPh>
    <phoneticPr fontId="2"/>
  </si>
  <si>
    <t xml:space="preserve"> 高等学校
(全日制・定時制)　　　　</t>
    <rPh sb="7" eb="10">
      <t>ゼンニチセイ</t>
    </rPh>
    <rPh sb="11" eb="14">
      <t>テイジセイ</t>
    </rPh>
    <phoneticPr fontId="2"/>
  </si>
  <si>
    <t>R3年度</t>
    <rPh sb="2" eb="4">
      <t>ネンド</t>
    </rPh>
    <phoneticPr fontId="3"/>
  </si>
  <si>
    <t>R4年度</t>
    <rPh sb="2" eb="4">
      <t>ネンド</t>
    </rPh>
    <phoneticPr fontId="3"/>
  </si>
  <si>
    <t xml:space="preserve"> 公立</t>
    <rPh sb="1" eb="2">
      <t>コウ</t>
    </rPh>
    <phoneticPr fontId="2"/>
  </si>
  <si>
    <t>R5年度</t>
    <rPh sb="2" eb="4">
      <t>ネンド</t>
    </rPh>
    <phoneticPr fontId="3"/>
  </si>
  <si>
    <t xml:space="preserve"> 本　務
 教員数 </t>
    <rPh sb="1" eb="2">
      <t>ホン</t>
    </rPh>
    <rPh sb="3" eb="4">
      <t>ツトム</t>
    </rPh>
    <rPh sb="6" eb="9">
      <t>キョウインスウ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</si>
  <si>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</si>
  <si>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</si>
  <si>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　学 校 調 査</t>
    <rPh sb="2" eb="3">
      <t>ガク</t>
    </rPh>
    <rPh sb="4" eb="5">
      <t>コウ</t>
    </rPh>
    <rPh sb="6" eb="7">
      <t>チョウ</t>
    </rPh>
    <rPh sb="8" eb="9">
      <t>サ</t>
    </rPh>
    <phoneticPr fontId="3"/>
  </si>
  <si>
    <t xml:space="preserve"> 1-1　年次別推移（概数）</t>
    <phoneticPr fontId="3"/>
  </si>
  <si>
    <t>（1）幼稚園</t>
    <rPh sb="3" eb="6">
      <t>ヨウチエン</t>
    </rPh>
    <phoneticPr fontId="3"/>
  </si>
  <si>
    <t>（2）幼保連携型認定こども園</t>
    <rPh sb="3" eb="5">
      <t>ヨウホ</t>
    </rPh>
    <rPh sb="5" eb="8">
      <t>レンケイガタ</t>
    </rPh>
    <rPh sb="8" eb="10">
      <t>ニンテイ</t>
    </rPh>
    <rPh sb="13" eb="14">
      <t>ソノ</t>
    </rPh>
    <phoneticPr fontId="3"/>
  </si>
  <si>
    <t>（3）小学校</t>
    <rPh sb="3" eb="6">
      <t>ショウガッコウ</t>
    </rPh>
    <phoneticPr fontId="3"/>
  </si>
  <si>
    <t>（4）中学校</t>
    <rPh sb="3" eb="6">
      <t>チュウガッコウ</t>
    </rPh>
    <phoneticPr fontId="3"/>
  </si>
  <si>
    <t>（5）義務教育学校</t>
    <rPh sb="3" eb="5">
      <t>ギム</t>
    </rPh>
    <rPh sb="5" eb="7">
      <t>キョウイク</t>
    </rPh>
    <rPh sb="7" eb="9">
      <t>ガッコウ</t>
    </rPh>
    <phoneticPr fontId="3"/>
  </si>
  <si>
    <t>（6）高等学校（全日制・定時制）</t>
    <rPh sb="3" eb="7">
      <t>コウトウガッコウ</t>
    </rPh>
    <rPh sb="8" eb="11">
      <t>ゼンニチセイ</t>
    </rPh>
    <rPh sb="12" eb="15">
      <t>テイジセイ</t>
    </rPh>
    <phoneticPr fontId="3"/>
  </si>
  <si>
    <t>（7）特別支援学校</t>
    <rPh sb="3" eb="5">
      <t>トクベツ</t>
    </rPh>
    <rPh sb="5" eb="7">
      <t>シエン</t>
    </rPh>
    <rPh sb="7" eb="9">
      <t>ガッコウ</t>
    </rPh>
    <phoneticPr fontId="3"/>
  </si>
  <si>
    <t>（8）専修学校</t>
    <rPh sb="3" eb="5">
      <t>センシュウ</t>
    </rPh>
    <rPh sb="5" eb="7">
      <t>ガッコウ</t>
    </rPh>
    <phoneticPr fontId="3"/>
  </si>
  <si>
    <t>（9）各種学校</t>
    <rPh sb="3" eb="5">
      <t>カクシュ</t>
    </rPh>
    <rPh sb="5" eb="7">
      <t>ガッコウ</t>
    </rPh>
    <phoneticPr fontId="3"/>
  </si>
  <si>
    <t xml:space="preserve">本務教員1人当たり在園者数 </t>
    <rPh sb="0" eb="2">
      <t>ホンム</t>
    </rPh>
    <rPh sb="2" eb="4">
      <t>キョウインスウ</t>
    </rPh>
    <rPh sb="5" eb="6">
      <t>ニン</t>
    </rPh>
    <rPh sb="6" eb="7">
      <t>ア</t>
    </rPh>
    <rPh sb="9" eb="10">
      <t>ザイ</t>
    </rPh>
    <rPh sb="10" eb="11">
      <t>エン</t>
    </rPh>
    <rPh sb="11" eb="12">
      <t>シャ</t>
    </rPh>
    <rPh sb="12" eb="13">
      <t>ジドウスウ</t>
    </rPh>
    <phoneticPr fontId="2"/>
  </si>
  <si>
    <t>(小学・義務教1年児童数）</t>
    <rPh sb="4" eb="6">
      <t>ギム</t>
    </rPh>
    <phoneticPr fontId="3"/>
  </si>
  <si>
    <t xml:space="preserve"> 1学級当たり児童数 </t>
    <phoneticPr fontId="3"/>
  </si>
  <si>
    <t xml:space="preserve"> 本務教員1人当たり児童数</t>
    <rPh sb="1" eb="3">
      <t>ホンム</t>
    </rPh>
    <rPh sb="3" eb="5">
      <t>キョウインスウ</t>
    </rPh>
    <rPh sb="6" eb="7">
      <t>ニン</t>
    </rPh>
    <rPh sb="7" eb="8">
      <t>ア</t>
    </rPh>
    <rPh sb="10" eb="13">
      <t>ジドウスウ</t>
    </rPh>
    <phoneticPr fontId="2"/>
  </si>
  <si>
    <t xml:space="preserve"> 1学級当たり生徒数 </t>
    <rPh sb="7" eb="10">
      <t>セイトスウ</t>
    </rPh>
    <phoneticPr fontId="3"/>
  </si>
  <si>
    <t xml:space="preserve"> 本務教員1人当たり生徒数</t>
    <rPh sb="1" eb="3">
      <t>ホンム</t>
    </rPh>
    <rPh sb="3" eb="5">
      <t>キョウインスウ</t>
    </rPh>
    <rPh sb="6" eb="7">
      <t>ニン</t>
    </rPh>
    <rPh sb="7" eb="8">
      <t>ア</t>
    </rPh>
    <rPh sb="10" eb="12">
      <t>セイト</t>
    </rPh>
    <phoneticPr fontId="2"/>
  </si>
  <si>
    <t>（小学・義務教1年児童数）</t>
    <rPh sb="4" eb="6">
      <t>ギム</t>
    </rPh>
    <phoneticPr fontId="3"/>
  </si>
  <si>
    <t xml:space="preserve"> 1学級当たり児童生徒数</t>
    <rPh sb="7" eb="9">
      <t>ジドウ</t>
    </rPh>
    <rPh sb="9" eb="12">
      <t>セイトスウ</t>
    </rPh>
    <phoneticPr fontId="3"/>
  </si>
  <si>
    <t>　本務教員1人当たり児童生徒数</t>
    <rPh sb="1" eb="3">
      <t>ホンム</t>
    </rPh>
    <rPh sb="3" eb="5">
      <t>キョウインスウ</t>
    </rPh>
    <rPh sb="6" eb="7">
      <t>ニン</t>
    </rPh>
    <rPh sb="7" eb="8">
      <t>ア</t>
    </rPh>
    <rPh sb="10" eb="12">
      <t>ジドウ</t>
    </rPh>
    <rPh sb="12" eb="14">
      <t>セイト</t>
    </rPh>
    <phoneticPr fontId="2"/>
  </si>
  <si>
    <t>1学級当たり在学者数</t>
    <rPh sb="1" eb="3">
      <t>ガッキュウ</t>
    </rPh>
    <rPh sb="3" eb="4">
      <t>ア</t>
    </rPh>
    <rPh sb="6" eb="10">
      <t>ザイガクシャスウ</t>
    </rPh>
    <phoneticPr fontId="3"/>
  </si>
  <si>
    <t>本務教員1人当たり在学者数</t>
    <rPh sb="0" eb="2">
      <t>ホンム</t>
    </rPh>
    <rPh sb="2" eb="4">
      <t>キョウイン</t>
    </rPh>
    <rPh sb="5" eb="6">
      <t>ヒト</t>
    </rPh>
    <rPh sb="6" eb="7">
      <t>ア</t>
    </rPh>
    <rPh sb="9" eb="12">
      <t>ザイガクシャ</t>
    </rPh>
    <rPh sb="12" eb="13">
      <t>スウ</t>
    </rPh>
    <phoneticPr fontId="3"/>
  </si>
  <si>
    <t>1-2　学校現況（概数）</t>
    <rPh sb="9" eb="11">
      <t>ガイスウ</t>
    </rPh>
    <phoneticPr fontId="2"/>
  </si>
  <si>
    <t>1-3　学年及び年齢別園児・児童・生徒数（概数）</t>
    <rPh sb="4" eb="6">
      <t>ガクネン</t>
    </rPh>
    <rPh sb="6" eb="7">
      <t>オヨ</t>
    </rPh>
    <rPh sb="8" eb="11">
      <t>ネンレイベツ</t>
    </rPh>
    <rPh sb="11" eb="13">
      <t>エンジ</t>
    </rPh>
    <rPh sb="14" eb="16">
      <t>ジドウ</t>
    </rPh>
    <rPh sb="17" eb="19">
      <t>セイト</t>
    </rPh>
    <rPh sb="19" eb="20">
      <t>スウ</t>
    </rPh>
    <rPh sb="21" eb="23">
      <t>ガイスウ</t>
    </rPh>
    <rPh sb="22" eb="23">
      <t>カズ</t>
    </rPh>
    <phoneticPr fontId="2"/>
  </si>
  <si>
    <t>（1）幼稚園</t>
    <rPh sb="3" eb="5">
      <t>ヨウチ</t>
    </rPh>
    <rPh sb="5" eb="6">
      <t>エン</t>
    </rPh>
    <phoneticPr fontId="2"/>
  </si>
  <si>
    <t>（2）幼保連携型認定こども園</t>
    <rPh sb="3" eb="5">
      <t>ヨウホ</t>
    </rPh>
    <rPh sb="5" eb="8">
      <t>レンケイガタ</t>
    </rPh>
    <rPh sb="8" eb="10">
      <t>ニンテイ</t>
    </rPh>
    <rPh sb="13" eb="14">
      <t>ソノ</t>
    </rPh>
    <phoneticPr fontId="2"/>
  </si>
  <si>
    <t>（3）小学校</t>
    <rPh sb="3" eb="6">
      <t>ショウガッコウ</t>
    </rPh>
    <phoneticPr fontId="2"/>
  </si>
  <si>
    <t>（4）中学校</t>
    <rPh sb="3" eb="4">
      <t>ナカ</t>
    </rPh>
    <rPh sb="4" eb="6">
      <t>ショウガッコウ</t>
    </rPh>
    <phoneticPr fontId="2"/>
  </si>
  <si>
    <t>（5）義務教育学校</t>
    <rPh sb="3" eb="5">
      <t>ギム</t>
    </rPh>
    <rPh sb="5" eb="7">
      <t>キョウイク</t>
    </rPh>
    <rPh sb="7" eb="9">
      <t>ショウガッコウ</t>
    </rPh>
    <phoneticPr fontId="2"/>
  </si>
  <si>
    <t>（6）高等学校（全日制・定時制）</t>
    <rPh sb="3" eb="5">
      <t>コウトウ</t>
    </rPh>
    <rPh sb="5" eb="7">
      <t>ショウガッコウ</t>
    </rPh>
    <rPh sb="8" eb="11">
      <t>ゼンニチセイ</t>
    </rPh>
    <rPh sb="12" eb="15">
      <t>テイジセイ</t>
    </rPh>
    <phoneticPr fontId="2"/>
  </si>
  <si>
    <t>（7）特別支援学校</t>
    <rPh sb="3" eb="5">
      <t>トクベツ</t>
    </rPh>
    <rPh sb="5" eb="7">
      <t>シエン</t>
    </rPh>
    <rPh sb="7" eb="9">
      <t>ガッコウ</t>
    </rPh>
    <phoneticPr fontId="2"/>
  </si>
  <si>
    <t>3歳児</t>
    <rPh sb="1" eb="2">
      <t>サイ</t>
    </rPh>
    <rPh sb="2" eb="3">
      <t>ジ</t>
    </rPh>
    <phoneticPr fontId="2"/>
  </si>
  <si>
    <t>4歳児</t>
    <rPh sb="1" eb="3">
      <t>サイジ</t>
    </rPh>
    <phoneticPr fontId="2"/>
  </si>
  <si>
    <t>5歳児</t>
    <rPh sb="1" eb="3">
      <t>サイジ</t>
    </rPh>
    <phoneticPr fontId="2"/>
  </si>
  <si>
    <t>0歳児</t>
    <rPh sb="1" eb="2">
      <t>サイ</t>
    </rPh>
    <rPh sb="2" eb="3">
      <t>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</si>
  <si>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</si>
  <si>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</si>
  <si>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</si>
  <si>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</si>
  <si>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</si>
  <si>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</si>
  <si>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</si>
  <si>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</si>
  <si>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1学年</t>
    <rPh sb="1" eb="2">
      <t>ガク</t>
    </rPh>
    <rPh sb="2" eb="3">
      <t>ネン</t>
    </rPh>
    <phoneticPr fontId="2"/>
  </si>
  <si>
    <t>2学年</t>
    <rPh sb="1" eb="2">
      <t>ガク</t>
    </rPh>
    <rPh sb="2" eb="3">
      <t>ネン</t>
    </rPh>
    <phoneticPr fontId="2"/>
  </si>
  <si>
    <t>3学年</t>
    <rPh sb="1" eb="2">
      <t>ガク</t>
    </rPh>
    <rPh sb="2" eb="3">
      <t>ネン</t>
    </rPh>
    <phoneticPr fontId="2"/>
  </si>
  <si>
    <t>4学年</t>
    <rPh sb="1" eb="2">
      <t>ガク</t>
    </rPh>
    <rPh sb="2" eb="3">
      <t>ネン</t>
    </rPh>
    <phoneticPr fontId="2"/>
  </si>
  <si>
    <t>5学年</t>
    <rPh sb="1" eb="2">
      <t>ガク</t>
    </rPh>
    <rPh sb="2" eb="3">
      <t>ネン</t>
    </rPh>
    <phoneticPr fontId="2"/>
  </si>
  <si>
    <t>6学年</t>
    <rPh sb="1" eb="2">
      <t>ガク</t>
    </rPh>
    <rPh sb="2" eb="3">
      <t>ネン</t>
    </rPh>
    <phoneticPr fontId="2"/>
  </si>
  <si>
    <t>7学年</t>
    <rPh sb="1" eb="2">
      <t>ガク</t>
    </rPh>
    <rPh sb="2" eb="3">
      <t>ネン</t>
    </rPh>
    <phoneticPr fontId="2"/>
  </si>
  <si>
    <t>8学年</t>
    <rPh sb="1" eb="2">
      <t>ガク</t>
    </rPh>
    <rPh sb="2" eb="3">
      <t>ネン</t>
    </rPh>
    <phoneticPr fontId="2"/>
  </si>
  <si>
    <t>9学年</t>
    <rPh sb="1" eb="2">
      <t>ガク</t>
    </rPh>
    <rPh sb="2" eb="3">
      <t>ネン</t>
    </rPh>
    <phoneticPr fontId="2"/>
  </si>
  <si>
    <t xml:space="preserve"> 1-4　市町村別学校数等（概数）</t>
    <rPh sb="14" eb="16">
      <t>ガイスウ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</si>
</sst>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8" formatCode="#,##0_ "/>
    <numFmt numFmtId="179" formatCode="_ * #,##0.0_ ;_ * \-#,##0.0_ ;_ * &quot;-&quot;_ ;_ @_ "/>
    <numFmt numFmtId="180" formatCode="#,##0.0_ "/>
    <numFmt numFmtId="181" formatCode="#,##0;&quot;▲ &quot;#,##0"/>
    <numFmt numFmtId="182" formatCode="#,##0.0;&quot;▲ &quot;#,##0.0"/>
    <numFmt numFmtId="183" formatCode="0.000_ "/>
    <numFmt numFmtId="186" formatCode="0.0;&quot;▲ &quot;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明朝体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ゴシック"/>
      <family val="3"/>
      <charset val="128"/>
    </font>
    <font>
      <sz val="3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78" fontId="5" fillId="2" borderId="0"/>
    <xf numFmtId="38" fontId="1" fillId="0" borderId="0" applyFont="0" applyFill="0" applyBorder="0" applyAlignment="0" applyProtection="0"/>
  </cellStyleXfs>
  <cellXfs count="414">
    <xf numFmtId="0" fontId="0" fillId="0" borderId="0" xfId="0"/>
    <xf numFmtId="3" fontId="6" fillId="0" borderId="0" xfId="3" applyNumberFormat="1" applyFont="1" applyFill="1" applyAlignment="1">
      <alignment vertical="center"/>
    </xf>
    <xf numFmtId="3" fontId="6" fillId="0" borderId="0" xfId="3" applyNumberFormat="1" applyFont="1" applyFill="1" applyAlignment="1">
      <alignment horizontal="center" vertical="center"/>
    </xf>
    <xf numFmtId="3" fontId="6" fillId="0" borderId="0" xfId="3" applyNumberFormat="1" applyFont="1" applyFill="1" applyBorder="1" applyAlignment="1">
      <alignment vertical="center"/>
    </xf>
    <xf numFmtId="41" fontId="6" fillId="0" borderId="0" xfId="3" applyNumberFormat="1" applyFont="1" applyFill="1" applyBorder="1" applyAlignment="1">
      <alignment vertical="center"/>
    </xf>
    <xf numFmtId="41" fontId="9" fillId="0" borderId="5" xfId="3" applyNumberFormat="1" applyFont="1" applyFill="1" applyBorder="1" applyAlignment="1">
      <alignment vertical="center"/>
    </xf>
    <xf numFmtId="179" fontId="9" fillId="0" borderId="2" xfId="3" applyNumberFormat="1" applyFont="1" applyFill="1" applyBorder="1" applyAlignment="1">
      <alignment vertical="center"/>
    </xf>
    <xf numFmtId="41" fontId="9" fillId="0" borderId="0" xfId="3" applyNumberFormat="1" applyFont="1" applyFill="1" applyBorder="1" applyAlignment="1">
      <alignment vertical="center"/>
    </xf>
    <xf numFmtId="41" fontId="6" fillId="0" borderId="0" xfId="3" applyNumberFormat="1" applyFont="1" applyFill="1" applyBorder="1" applyAlignment="1">
      <alignment horizontal="right" vertical="center"/>
    </xf>
    <xf numFmtId="41" fontId="6" fillId="0" borderId="0" xfId="3" applyNumberFormat="1" applyFont="1" applyFill="1" applyAlignment="1">
      <alignment vertical="center"/>
    </xf>
    <xf numFmtId="41" fontId="6" fillId="0" borderId="0" xfId="3" applyNumberFormat="1" applyFont="1" applyFill="1" applyBorder="1" applyAlignment="1">
      <alignment horizontal="center" vertical="center"/>
    </xf>
    <xf numFmtId="41" fontId="6" fillId="0" borderId="0" xfId="3" applyNumberFormat="1" applyFont="1" applyFill="1" applyBorder="1" applyAlignment="1">
      <alignment horizontal="centerContinuous" vertical="center"/>
    </xf>
    <xf numFmtId="3" fontId="8" fillId="0" borderId="0" xfId="3" applyNumberFormat="1" applyFont="1" applyFill="1" applyAlignment="1">
      <alignment vertical="center"/>
    </xf>
    <xf numFmtId="49" fontId="6" fillId="0" borderId="0" xfId="3" applyNumberFormat="1" applyFont="1" applyFill="1" applyBorder="1" applyAlignment="1">
      <alignment horizontal="left" vertical="center"/>
    </xf>
    <xf numFmtId="3" fontId="6" fillId="0" borderId="0" xfId="3" applyNumberFormat="1" applyFont="1" applyFill="1" applyAlignment="1">
      <alignment horizontal="right" vertical="center"/>
    </xf>
    <xf numFmtId="179" fontId="9" fillId="0" borderId="0" xfId="3" applyNumberFormat="1" applyFont="1" applyFill="1" applyBorder="1" applyAlignment="1">
      <alignment vertical="center"/>
    </xf>
    <xf numFmtId="41" fontId="9" fillId="0" borderId="11" xfId="3" applyNumberFormat="1" applyFont="1" applyFill="1" applyBorder="1" applyAlignment="1">
      <alignment vertical="center"/>
    </xf>
    <xf numFmtId="41" fontId="9" fillId="0" borderId="6" xfId="3" applyNumberFormat="1" applyFont="1" applyFill="1" applyBorder="1" applyAlignment="1">
      <alignment vertical="center"/>
    </xf>
    <xf numFmtId="41" fontId="9" fillId="0" borderId="10" xfId="3" applyNumberFormat="1" applyFont="1" applyFill="1" applyBorder="1" applyAlignment="1">
      <alignment vertical="center"/>
    </xf>
    <xf numFmtId="41" fontId="9" fillId="0" borderId="5" xfId="1" applyNumberFormat="1" applyFont="1" applyFill="1" applyBorder="1" applyAlignment="1">
      <alignment vertical="center"/>
    </xf>
    <xf numFmtId="179" fontId="9" fillId="0" borderId="3" xfId="3" applyNumberFormat="1" applyFont="1" applyFill="1" applyBorder="1" applyAlignment="1">
      <alignment vertical="center"/>
    </xf>
    <xf numFmtId="41" fontId="9" fillId="0" borderId="12" xfId="3" applyNumberFormat="1" applyFont="1" applyFill="1" applyBorder="1" applyAlignment="1">
      <alignment vertical="center"/>
    </xf>
    <xf numFmtId="179" fontId="9" fillId="0" borderId="6" xfId="1" applyNumberFormat="1" applyFont="1" applyFill="1" applyBorder="1" applyAlignment="1">
      <alignment vertical="center"/>
    </xf>
    <xf numFmtId="41" fontId="9" fillId="0" borderId="21" xfId="3" applyNumberFormat="1" applyFont="1" applyFill="1" applyBorder="1" applyAlignment="1">
      <alignment vertical="center"/>
    </xf>
    <xf numFmtId="41" fontId="9" fillId="0" borderId="25" xfId="3" applyNumberFormat="1" applyFont="1" applyFill="1" applyBorder="1" applyAlignment="1">
      <alignment vertical="center"/>
    </xf>
    <xf numFmtId="41" fontId="9" fillId="0" borderId="29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horizontal="center" vertical="center" wrapText="1"/>
    </xf>
    <xf numFmtId="41" fontId="9" fillId="0" borderId="2" xfId="3" applyNumberFormat="1" applyFont="1" applyFill="1" applyBorder="1" applyAlignment="1">
      <alignment vertical="center"/>
    </xf>
    <xf numFmtId="182" fontId="9" fillId="0" borderId="0" xfId="3" applyNumberFormat="1" applyFont="1" applyFill="1" applyBorder="1" applyAlignment="1">
      <alignment horizontal="left" vertical="center" indent="1"/>
    </xf>
    <xf numFmtId="3" fontId="6" fillId="0" borderId="0" xfId="3" applyNumberFormat="1" applyFont="1" applyFill="1" applyAlignment="1">
      <alignment horizontal="right" vertical="center" indent="1"/>
    </xf>
    <xf numFmtId="3" fontId="6" fillId="0" borderId="0" xfId="3" applyNumberFormat="1" applyFont="1" applyFill="1" applyBorder="1" applyAlignment="1">
      <alignment horizontal="right" vertical="center" indent="1"/>
    </xf>
    <xf numFmtId="3" fontId="11" fillId="0" borderId="0" xfId="3" applyNumberFormat="1" applyFont="1" applyFill="1" applyAlignment="1">
      <alignment horizontal="center" vertical="center"/>
    </xf>
    <xf numFmtId="3" fontId="13" fillId="0" borderId="0" xfId="3" applyNumberFormat="1" applyFont="1" applyFill="1" applyAlignment="1">
      <alignment horizontal="left" vertical="center"/>
    </xf>
    <xf numFmtId="3" fontId="14" fillId="0" borderId="0" xfId="3" applyNumberFormat="1" applyFont="1" applyFill="1" applyAlignment="1">
      <alignment vertical="center"/>
    </xf>
    <xf numFmtId="3" fontId="14" fillId="0" borderId="0" xfId="3" applyNumberFormat="1" applyFont="1" applyFill="1" applyAlignment="1">
      <alignment horizontal="left" vertical="center"/>
    </xf>
    <xf numFmtId="49" fontId="14" fillId="0" borderId="0" xfId="3" applyNumberFormat="1" applyFont="1" applyFill="1" applyAlignment="1">
      <alignment horizontal="left" vertical="center"/>
    </xf>
    <xf numFmtId="41" fontId="9" fillId="3" borderId="2" xfId="3" applyNumberFormat="1" applyFont="1" applyFill="1" applyBorder="1" applyAlignment="1">
      <alignment horizontal="center" vertical="center"/>
    </xf>
    <xf numFmtId="41" fontId="14" fillId="0" borderId="0" xfId="3" applyNumberFormat="1" applyFont="1" applyFill="1" applyAlignment="1">
      <alignment vertical="center"/>
    </xf>
    <xf numFmtId="3" fontId="6" fillId="3" borderId="0" xfId="3" applyNumberFormat="1" applyFont="1" applyFill="1" applyBorder="1" applyAlignment="1">
      <alignment horizontal="center" vertical="center"/>
    </xf>
    <xf numFmtId="3" fontId="6" fillId="3" borderId="0" xfId="3" applyNumberFormat="1" applyFont="1" applyFill="1" applyBorder="1" applyAlignment="1">
      <alignment vertical="center"/>
    </xf>
    <xf numFmtId="41" fontId="9" fillId="0" borderId="9" xfId="3" applyNumberFormat="1" applyFont="1" applyFill="1" applyBorder="1" applyAlignment="1">
      <alignment vertical="center"/>
    </xf>
    <xf numFmtId="41" fontId="9" fillId="0" borderId="23" xfId="3" applyNumberFormat="1" applyFont="1" applyFill="1" applyBorder="1" applyAlignment="1">
      <alignment vertical="center"/>
    </xf>
    <xf numFmtId="180" fontId="6" fillId="0" borderId="0" xfId="3" applyNumberFormat="1" applyFont="1" applyFill="1" applyAlignment="1">
      <alignment vertical="center"/>
    </xf>
    <xf numFmtId="183" fontId="6" fillId="0" borderId="0" xfId="3" applyNumberFormat="1" applyFont="1" applyFill="1" applyBorder="1" applyAlignment="1">
      <alignment vertical="center"/>
    </xf>
    <xf numFmtId="0" fontId="6" fillId="3" borderId="33" xfId="3" applyNumberFormat="1" applyFont="1" applyFill="1" applyBorder="1" applyAlignment="1">
      <alignment horizontal="distributed" vertical="distributed"/>
    </xf>
    <xf numFmtId="3" fontId="6" fillId="3" borderId="30" xfId="3" applyNumberFormat="1" applyFont="1" applyFill="1" applyBorder="1" applyAlignment="1">
      <alignment vertical="center"/>
    </xf>
    <xf numFmtId="3" fontId="6" fillId="3" borderId="32" xfId="3" applyNumberFormat="1" applyFont="1" applyFill="1" applyBorder="1" applyAlignment="1">
      <alignment vertical="center"/>
    </xf>
    <xf numFmtId="41" fontId="9" fillId="0" borderId="34" xfId="3" applyNumberFormat="1" applyFont="1" applyFill="1" applyBorder="1" applyAlignment="1">
      <alignment vertical="center"/>
    </xf>
    <xf numFmtId="41" fontId="9" fillId="0" borderId="59" xfId="3" applyNumberFormat="1" applyFont="1" applyFill="1" applyBorder="1" applyAlignment="1">
      <alignment vertical="center"/>
    </xf>
    <xf numFmtId="41" fontId="9" fillId="0" borderId="40" xfId="3" applyNumberFormat="1" applyFont="1" applyFill="1" applyBorder="1" applyAlignment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3" fontId="6" fillId="3" borderId="71" xfId="3" applyNumberFormat="1" applyFont="1" applyFill="1" applyBorder="1" applyAlignment="1">
      <alignment horizontal="center" vertical="center"/>
    </xf>
    <xf numFmtId="41" fontId="9" fillId="0" borderId="18" xfId="3" applyNumberFormat="1" applyFont="1" applyFill="1" applyBorder="1" applyAlignment="1">
      <alignment vertical="center"/>
    </xf>
    <xf numFmtId="3" fontId="6" fillId="3" borderId="44" xfId="3" applyNumberFormat="1" applyFont="1" applyFill="1" applyBorder="1" applyAlignment="1">
      <alignment horizontal="left" vertical="center"/>
    </xf>
    <xf numFmtId="41" fontId="9" fillId="0" borderId="16" xfId="3" applyNumberFormat="1" applyFont="1" applyFill="1" applyBorder="1" applyAlignment="1">
      <alignment vertical="center"/>
    </xf>
    <xf numFmtId="41" fontId="9" fillId="0" borderId="22" xfId="3" applyNumberFormat="1" applyFont="1" applyFill="1" applyBorder="1" applyAlignment="1">
      <alignment vertical="center"/>
    </xf>
    <xf numFmtId="180" fontId="9" fillId="0" borderId="16" xfId="3" applyNumberFormat="1" applyFont="1" applyFill="1" applyBorder="1" applyAlignment="1">
      <alignment vertical="center"/>
    </xf>
    <xf numFmtId="180" fontId="9" fillId="0" borderId="22" xfId="3" applyNumberFormat="1" applyFont="1" applyFill="1" applyBorder="1" applyAlignment="1">
      <alignment vertical="center"/>
    </xf>
    <xf numFmtId="41" fontId="9" fillId="0" borderId="81" xfId="3" applyNumberFormat="1" applyFont="1" applyFill="1" applyBorder="1" applyAlignment="1">
      <alignment vertical="center"/>
    </xf>
    <xf numFmtId="179" fontId="9" fillId="0" borderId="59" xfId="3" applyNumberFormat="1" applyFont="1" applyFill="1" applyBorder="1" applyAlignment="1">
      <alignment vertical="center"/>
    </xf>
    <xf numFmtId="41" fontId="9" fillId="0" borderId="13" xfId="3" applyNumberFormat="1" applyFont="1" applyFill="1" applyBorder="1" applyAlignment="1">
      <alignment vertical="center"/>
    </xf>
    <xf numFmtId="41" fontId="9" fillId="0" borderId="15" xfId="3" applyNumberFormat="1" applyFont="1" applyFill="1" applyBorder="1" applyAlignment="1">
      <alignment vertical="center"/>
    </xf>
    <xf numFmtId="179" fontId="9" fillId="0" borderId="37" xfId="3" applyNumberFormat="1" applyFont="1" applyFill="1" applyBorder="1" applyAlignment="1">
      <alignment vertical="center"/>
    </xf>
    <xf numFmtId="179" fontId="9" fillId="0" borderId="26" xfId="3" applyNumberFormat="1" applyFont="1" applyFill="1" applyBorder="1" applyAlignment="1">
      <alignment vertical="center"/>
    </xf>
    <xf numFmtId="3" fontId="6" fillId="3" borderId="61" xfId="3" applyNumberFormat="1" applyFont="1" applyFill="1" applyBorder="1" applyAlignment="1">
      <alignment horizontal="left" vertical="center"/>
    </xf>
    <xf numFmtId="3" fontId="6" fillId="3" borderId="86" xfId="3" applyNumberFormat="1" applyFont="1" applyFill="1" applyBorder="1" applyAlignment="1">
      <alignment horizontal="left" vertical="center"/>
    </xf>
    <xf numFmtId="3" fontId="6" fillId="3" borderId="85" xfId="3" applyNumberFormat="1" applyFont="1" applyFill="1" applyBorder="1" applyAlignment="1">
      <alignment horizontal="left" vertical="center" shrinkToFit="1"/>
    </xf>
    <xf numFmtId="3" fontId="6" fillId="3" borderId="31" xfId="3" applyNumberFormat="1" applyFont="1" applyFill="1" applyBorder="1" applyAlignment="1">
      <alignment horizontal="left" vertical="center"/>
    </xf>
    <xf numFmtId="3" fontId="6" fillId="3" borderId="88" xfId="3" applyNumberFormat="1" applyFont="1" applyFill="1" applyBorder="1" applyAlignment="1">
      <alignment horizontal="left" vertical="center"/>
    </xf>
    <xf numFmtId="41" fontId="9" fillId="0" borderId="14" xfId="3" applyNumberFormat="1" applyFont="1" applyFill="1" applyBorder="1" applyAlignment="1">
      <alignment vertical="center"/>
    </xf>
    <xf numFmtId="179" fontId="9" fillId="0" borderId="4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vertical="center" shrinkToFit="1"/>
    </xf>
    <xf numFmtId="41" fontId="9" fillId="0" borderId="20" xfId="3" applyNumberFormat="1" applyFont="1" applyFill="1" applyBorder="1" applyAlignment="1">
      <alignment vertical="center"/>
    </xf>
    <xf numFmtId="41" fontId="9" fillId="0" borderId="24" xfId="3" applyNumberFormat="1" applyFont="1" applyFill="1" applyBorder="1" applyAlignment="1">
      <alignment vertical="center"/>
    </xf>
    <xf numFmtId="3" fontId="6" fillId="3" borderId="46" xfId="3" applyNumberFormat="1" applyFont="1" applyFill="1" applyBorder="1" applyAlignment="1">
      <alignment horizontal="left" vertical="center"/>
    </xf>
    <xf numFmtId="3" fontId="6" fillId="3" borderId="65" xfId="3" applyNumberFormat="1" applyFont="1" applyFill="1" applyBorder="1" applyAlignment="1">
      <alignment horizontal="left" vertical="center"/>
    </xf>
    <xf numFmtId="3" fontId="6" fillId="3" borderId="82" xfId="3" applyNumberFormat="1" applyFont="1" applyFill="1" applyBorder="1" applyAlignment="1">
      <alignment horizontal="left" vertical="center"/>
    </xf>
    <xf numFmtId="3" fontId="6" fillId="3" borderId="102" xfId="3" applyNumberFormat="1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3" fontId="6" fillId="3" borderId="103" xfId="3" applyNumberFormat="1" applyFont="1" applyFill="1" applyBorder="1" applyAlignment="1">
      <alignment horizontal="left" vertical="center"/>
    </xf>
    <xf numFmtId="0" fontId="6" fillId="3" borderId="85" xfId="0" applyFont="1" applyFill="1" applyBorder="1" applyAlignment="1">
      <alignment horizontal="left" vertical="center"/>
    </xf>
    <xf numFmtId="3" fontId="6" fillId="3" borderId="87" xfId="3" applyNumberFormat="1" applyFont="1" applyFill="1" applyBorder="1" applyAlignment="1">
      <alignment horizontal="left" vertical="center" shrinkToFit="1"/>
    </xf>
    <xf numFmtId="41" fontId="9" fillId="0" borderId="21" xfId="1" applyNumberFormat="1" applyFont="1" applyFill="1" applyBorder="1" applyAlignment="1">
      <alignment vertical="center"/>
    </xf>
    <xf numFmtId="41" fontId="9" fillId="0" borderId="8" xfId="3" applyNumberFormat="1" applyFont="1" applyFill="1" applyBorder="1" applyAlignment="1">
      <alignment vertical="center"/>
    </xf>
    <xf numFmtId="3" fontId="6" fillId="3" borderId="52" xfId="3" applyNumberFormat="1" applyFont="1" applyFill="1" applyBorder="1" applyAlignment="1">
      <alignment horizontal="left" vertical="center" shrinkToFit="1"/>
    </xf>
    <xf numFmtId="3" fontId="6" fillId="3" borderId="53" xfId="3" applyNumberFormat="1" applyFont="1" applyFill="1" applyBorder="1" applyAlignment="1">
      <alignment horizontal="left" vertical="center" shrinkToFit="1"/>
    </xf>
    <xf numFmtId="3" fontId="6" fillId="3" borderId="54" xfId="3" applyNumberFormat="1" applyFont="1" applyFill="1" applyBorder="1" applyAlignment="1">
      <alignment horizontal="left" vertical="center" shrinkToFit="1"/>
    </xf>
    <xf numFmtId="3" fontId="6" fillId="3" borderId="62" xfId="3" applyNumberFormat="1" applyFont="1" applyFill="1" applyBorder="1" applyAlignment="1">
      <alignment horizontal="left" vertical="center" shrinkToFit="1"/>
    </xf>
    <xf numFmtId="3" fontId="6" fillId="3" borderId="62" xfId="3" applyNumberFormat="1" applyFont="1" applyFill="1" applyBorder="1" applyAlignment="1">
      <alignment horizontal="left" vertical="center"/>
    </xf>
    <xf numFmtId="3" fontId="6" fillId="3" borderId="72" xfId="3" applyNumberFormat="1" applyFont="1" applyFill="1" applyBorder="1" applyAlignment="1">
      <alignment vertical="center"/>
    </xf>
    <xf numFmtId="3" fontId="6" fillId="3" borderId="79" xfId="3" applyNumberFormat="1" applyFont="1" applyFill="1" applyBorder="1" applyAlignment="1">
      <alignment vertical="center"/>
    </xf>
    <xf numFmtId="3" fontId="6" fillId="3" borderId="103" xfId="3" applyNumberFormat="1" applyFont="1" applyFill="1" applyBorder="1" applyAlignment="1">
      <alignment vertical="center"/>
    </xf>
    <xf numFmtId="41" fontId="9" fillId="0" borderId="2" xfId="3" applyNumberFormat="1" applyFont="1" applyFill="1" applyBorder="1" applyAlignment="1">
      <alignment horizontal="right" vertical="center"/>
    </xf>
    <xf numFmtId="41" fontId="9" fillId="0" borderId="35" xfId="3" applyNumberFormat="1" applyFont="1" applyFill="1" applyBorder="1" applyAlignment="1">
      <alignment vertical="center"/>
    </xf>
    <xf numFmtId="41" fontId="9" fillId="0" borderId="36" xfId="3" applyNumberFormat="1" applyFont="1" applyFill="1" applyBorder="1" applyAlignment="1">
      <alignment vertical="center"/>
    </xf>
    <xf numFmtId="41" fontId="9" fillId="3" borderId="41" xfId="3" applyNumberFormat="1" applyFont="1" applyFill="1" applyBorder="1" applyAlignment="1">
      <alignment horizontal="center"/>
    </xf>
    <xf numFmtId="41" fontId="9" fillId="3" borderId="113" xfId="3" applyNumberFormat="1" applyFont="1" applyFill="1" applyBorder="1" applyAlignment="1">
      <alignment horizontal="center"/>
    </xf>
    <xf numFmtId="41" fontId="9" fillId="0" borderId="104" xfId="3" applyNumberFormat="1" applyFont="1" applyFill="1" applyBorder="1" applyAlignment="1">
      <alignment vertical="center"/>
    </xf>
    <xf numFmtId="41" fontId="9" fillId="0" borderId="114" xfId="3" applyNumberFormat="1" applyFont="1" applyFill="1" applyBorder="1" applyAlignment="1">
      <alignment vertical="center"/>
    </xf>
    <xf numFmtId="41" fontId="9" fillId="0" borderId="115" xfId="3" applyNumberFormat="1" applyFont="1" applyFill="1" applyBorder="1" applyAlignment="1">
      <alignment vertical="center"/>
    </xf>
    <xf numFmtId="41" fontId="9" fillId="0" borderId="115" xfId="3" applyNumberFormat="1" applyFont="1" applyFill="1" applyBorder="1" applyAlignment="1">
      <alignment horizontal="right" vertical="center"/>
    </xf>
    <xf numFmtId="41" fontId="9" fillId="0" borderId="116" xfId="3" applyNumberFormat="1" applyFont="1" applyFill="1" applyBorder="1" applyAlignment="1">
      <alignment vertical="center"/>
    </xf>
    <xf numFmtId="41" fontId="9" fillId="0" borderId="118" xfId="3" applyNumberFormat="1" applyFont="1" applyFill="1" applyBorder="1" applyAlignment="1">
      <alignment vertical="center"/>
    </xf>
    <xf numFmtId="41" fontId="9" fillId="0" borderId="119" xfId="3" applyNumberFormat="1" applyFont="1" applyFill="1" applyBorder="1" applyAlignment="1">
      <alignment vertical="center"/>
    </xf>
    <xf numFmtId="41" fontId="9" fillId="3" borderId="104" xfId="3" applyNumberFormat="1" applyFont="1" applyFill="1" applyBorder="1" applyAlignment="1">
      <alignment horizontal="center" vertical="center"/>
    </xf>
    <xf numFmtId="41" fontId="9" fillId="3" borderId="56" xfId="3" applyNumberFormat="1" applyFont="1" applyFill="1" applyBorder="1" applyAlignment="1">
      <alignment horizontal="center" vertical="center"/>
    </xf>
    <xf numFmtId="41" fontId="9" fillId="3" borderId="91" xfId="3" applyNumberFormat="1" applyFont="1" applyFill="1" applyBorder="1" applyAlignment="1">
      <alignment horizontal="center" vertical="center"/>
    </xf>
    <xf numFmtId="41" fontId="9" fillId="3" borderId="39" xfId="3" applyNumberFormat="1" applyFont="1" applyFill="1" applyBorder="1" applyAlignment="1">
      <alignment horizontal="center" vertical="center"/>
    </xf>
    <xf numFmtId="41" fontId="9" fillId="3" borderId="39" xfId="3" applyNumberFormat="1" applyFont="1" applyFill="1" applyBorder="1" applyAlignment="1">
      <alignment horizontal="center" vertical="top"/>
    </xf>
    <xf numFmtId="41" fontId="7" fillId="3" borderId="71" xfId="3" applyNumberFormat="1" applyFont="1" applyFill="1" applyBorder="1" applyAlignment="1">
      <alignment horizontal="center" vertical="top"/>
    </xf>
    <xf numFmtId="41" fontId="9" fillId="0" borderId="28" xfId="3" applyNumberFormat="1" applyFont="1" applyFill="1" applyBorder="1" applyAlignment="1">
      <alignment vertical="center"/>
    </xf>
    <xf numFmtId="41" fontId="9" fillId="0" borderId="29" xfId="3" applyNumberFormat="1" applyFont="1" applyFill="1" applyBorder="1" applyAlignment="1">
      <alignment horizontal="right" vertical="center"/>
    </xf>
    <xf numFmtId="41" fontId="9" fillId="0" borderId="113" xfId="3" applyNumberFormat="1" applyFont="1" applyFill="1" applyBorder="1" applyAlignment="1">
      <alignment vertical="center"/>
    </xf>
    <xf numFmtId="0" fontId="9" fillId="3" borderId="121" xfId="3" applyNumberFormat="1" applyFont="1" applyFill="1" applyBorder="1" applyAlignment="1">
      <alignment vertical="center"/>
    </xf>
    <xf numFmtId="41" fontId="9" fillId="0" borderId="124" xfId="3" applyNumberFormat="1" applyFont="1" applyFill="1" applyBorder="1" applyAlignment="1">
      <alignment vertical="center"/>
    </xf>
    <xf numFmtId="41" fontId="9" fillId="0" borderId="122" xfId="3" applyNumberFormat="1" applyFont="1" applyFill="1" applyBorder="1" applyAlignment="1">
      <alignment vertical="center"/>
    </xf>
    <xf numFmtId="41" fontId="9" fillId="0" borderId="125" xfId="3" applyNumberFormat="1" applyFont="1" applyFill="1" applyBorder="1" applyAlignment="1">
      <alignment vertical="center"/>
    </xf>
    <xf numFmtId="41" fontId="9" fillId="3" borderId="113" xfId="3" applyNumberFormat="1" applyFont="1" applyFill="1" applyBorder="1" applyAlignment="1">
      <alignment horizontal="center" vertical="center"/>
    </xf>
    <xf numFmtId="41" fontId="9" fillId="0" borderId="128" xfId="3" applyNumberFormat="1" applyFont="1" applyFill="1" applyBorder="1" applyAlignment="1">
      <alignment vertical="center"/>
    </xf>
    <xf numFmtId="41" fontId="9" fillId="0" borderId="129" xfId="3" applyNumberFormat="1" applyFont="1" applyFill="1" applyBorder="1" applyAlignment="1">
      <alignment vertical="center"/>
    </xf>
    <xf numFmtId="41" fontId="9" fillId="0" borderId="130" xfId="3" applyNumberFormat="1" applyFont="1" applyFill="1" applyBorder="1" applyAlignment="1">
      <alignment vertical="center"/>
    </xf>
    <xf numFmtId="41" fontId="9" fillId="0" borderId="131" xfId="3" applyNumberFormat="1" applyFont="1" applyFill="1" applyBorder="1" applyAlignment="1">
      <alignment vertical="center"/>
    </xf>
    <xf numFmtId="41" fontId="9" fillId="0" borderId="132" xfId="3" applyNumberFormat="1" applyFont="1" applyFill="1" applyBorder="1" applyAlignment="1">
      <alignment vertical="center"/>
    </xf>
    <xf numFmtId="41" fontId="9" fillId="0" borderId="133" xfId="3" applyNumberFormat="1" applyFont="1" applyFill="1" applyBorder="1" applyAlignment="1">
      <alignment vertical="center"/>
    </xf>
    <xf numFmtId="41" fontId="9" fillId="3" borderId="94" xfId="3" applyNumberFormat="1" applyFont="1" applyFill="1" applyBorder="1" applyAlignment="1">
      <alignment vertical="center"/>
    </xf>
    <xf numFmtId="41" fontId="9" fillId="3" borderId="134" xfId="3" applyNumberFormat="1" applyFont="1" applyFill="1" applyBorder="1" applyAlignment="1">
      <alignment vertical="center"/>
    </xf>
    <xf numFmtId="41" fontId="9" fillId="3" borderId="135" xfId="3" applyNumberFormat="1" applyFont="1" applyFill="1" applyBorder="1" applyAlignment="1">
      <alignment horizontal="center" vertical="center"/>
    </xf>
    <xf numFmtId="41" fontId="9" fillId="3" borderId="100" xfId="3" applyNumberFormat="1" applyFont="1" applyFill="1" applyBorder="1" applyAlignment="1">
      <alignment vertical="center"/>
    </xf>
    <xf numFmtId="41" fontId="9" fillId="0" borderId="136" xfId="3" applyNumberFormat="1" applyFont="1" applyFill="1" applyBorder="1" applyAlignment="1">
      <alignment vertical="center"/>
    </xf>
    <xf numFmtId="41" fontId="9" fillId="3" borderId="60" xfId="3" applyNumberFormat="1" applyFont="1" applyFill="1" applyBorder="1" applyAlignment="1">
      <alignment horizontal="center" vertical="center"/>
    </xf>
    <xf numFmtId="41" fontId="9" fillId="3" borderId="137" xfId="3" applyNumberFormat="1" applyFont="1" applyFill="1" applyBorder="1" applyAlignment="1">
      <alignment horizontal="center" vertical="center"/>
    </xf>
    <xf numFmtId="41" fontId="9" fillId="3" borderId="138" xfId="3" applyNumberFormat="1" applyFont="1" applyFill="1" applyBorder="1" applyAlignment="1">
      <alignment horizontal="center" vertical="center"/>
    </xf>
    <xf numFmtId="41" fontId="9" fillId="3" borderId="139" xfId="3" applyNumberFormat="1" applyFont="1" applyFill="1" applyBorder="1" applyAlignment="1">
      <alignment horizontal="center" vertical="center"/>
    </xf>
    <xf numFmtId="41" fontId="9" fillId="3" borderId="140" xfId="3" applyNumberFormat="1" applyFont="1" applyFill="1" applyBorder="1" applyAlignment="1">
      <alignment horizontal="center" vertical="center"/>
    </xf>
    <xf numFmtId="41" fontId="9" fillId="3" borderId="97" xfId="3" applyNumberFormat="1" applyFont="1" applyFill="1" applyBorder="1" applyAlignment="1">
      <alignment vertical="center"/>
    </xf>
    <xf numFmtId="41" fontId="9" fillId="0" borderId="107" xfId="3" applyNumberFormat="1" applyFont="1" applyFill="1" applyBorder="1" applyAlignment="1">
      <alignment horizontal="center" vertical="center"/>
    </xf>
    <xf numFmtId="41" fontId="9" fillId="0" borderId="105" xfId="3" applyNumberFormat="1" applyFont="1" applyFill="1" applyBorder="1" applyAlignment="1">
      <alignment horizontal="center" vertical="center"/>
    </xf>
    <xf numFmtId="41" fontId="6" fillId="0" borderId="105" xfId="3" applyNumberFormat="1" applyFont="1" applyFill="1" applyBorder="1" applyAlignment="1">
      <alignment vertical="center"/>
    </xf>
    <xf numFmtId="41" fontId="6" fillId="0" borderId="108" xfId="3" applyNumberFormat="1" applyFont="1" applyFill="1" applyBorder="1" applyAlignment="1">
      <alignment vertical="center"/>
    </xf>
    <xf numFmtId="41" fontId="6" fillId="0" borderId="141" xfId="3" applyNumberFormat="1" applyFont="1" applyFill="1" applyBorder="1" applyAlignment="1">
      <alignment vertical="center"/>
    </xf>
    <xf numFmtId="3" fontId="6" fillId="3" borderId="27" xfId="3" applyNumberFormat="1" applyFont="1" applyFill="1" applyBorder="1" applyAlignment="1">
      <alignment vertical="center"/>
    </xf>
    <xf numFmtId="3" fontId="6" fillId="3" borderId="28" xfId="3" applyNumberFormat="1" applyFont="1" applyFill="1" applyBorder="1" applyAlignment="1">
      <alignment vertical="center"/>
    </xf>
    <xf numFmtId="41" fontId="6" fillId="0" borderId="104" xfId="3" applyNumberFormat="1" applyFont="1" applyFill="1" applyBorder="1" applyAlignment="1">
      <alignment vertical="center"/>
    </xf>
    <xf numFmtId="41" fontId="6" fillId="0" borderId="143" xfId="3" applyNumberFormat="1" applyFont="1" applyFill="1" applyBorder="1" applyAlignment="1">
      <alignment vertical="center"/>
    </xf>
    <xf numFmtId="41" fontId="6" fillId="0" borderId="146" xfId="3" applyNumberFormat="1" applyFont="1" applyFill="1" applyBorder="1" applyAlignment="1">
      <alignment vertical="center"/>
    </xf>
    <xf numFmtId="3" fontId="6" fillId="3" borderId="91" xfId="3" applyNumberFormat="1" applyFont="1" applyFill="1" applyBorder="1" applyAlignment="1">
      <alignment vertical="center"/>
    </xf>
    <xf numFmtId="3" fontId="6" fillId="0" borderId="19" xfId="3" applyNumberFormat="1" applyFont="1" applyFill="1" applyBorder="1" applyAlignment="1">
      <alignment vertical="center"/>
    </xf>
    <xf numFmtId="3" fontId="6" fillId="3" borderId="142" xfId="3" applyNumberFormat="1" applyFont="1" applyFill="1" applyBorder="1" applyAlignment="1">
      <alignment vertical="center"/>
    </xf>
    <xf numFmtId="3" fontId="6" fillId="3" borderId="144" xfId="3" applyNumberFormat="1" applyFont="1" applyFill="1" applyBorder="1" applyAlignment="1">
      <alignment vertical="center"/>
    </xf>
    <xf numFmtId="0" fontId="6" fillId="3" borderId="145" xfId="3" applyNumberFormat="1" applyFont="1" applyFill="1" applyBorder="1" applyAlignment="1">
      <alignment horizontal="distributed" vertical="distributed"/>
    </xf>
    <xf numFmtId="3" fontId="6" fillId="3" borderId="61" xfId="3" applyNumberFormat="1" applyFont="1" applyFill="1" applyBorder="1" applyAlignment="1">
      <alignment horizontal="center" vertical="center"/>
    </xf>
    <xf numFmtId="3" fontId="6" fillId="3" borderId="69" xfId="3" applyNumberFormat="1" applyFont="1" applyFill="1" applyBorder="1" applyAlignment="1">
      <alignment vertical="center"/>
    </xf>
    <xf numFmtId="3" fontId="6" fillId="3" borderId="61" xfId="3" applyNumberFormat="1" applyFont="1" applyFill="1" applyBorder="1" applyAlignment="1">
      <alignment vertical="center"/>
    </xf>
    <xf numFmtId="3" fontId="6" fillId="3" borderId="147" xfId="3" applyNumberFormat="1" applyFont="1" applyFill="1" applyBorder="1" applyAlignment="1">
      <alignment horizontal="center" vertical="center"/>
    </xf>
    <xf numFmtId="3" fontId="6" fillId="3" borderId="148" xfId="3" applyNumberFormat="1" applyFont="1" applyFill="1" applyBorder="1" applyAlignment="1">
      <alignment horizontal="center" vertical="center"/>
    </xf>
    <xf numFmtId="41" fontId="6" fillId="0" borderId="30" xfId="3" applyNumberFormat="1" applyFont="1" applyFill="1" applyBorder="1" applyAlignment="1">
      <alignment vertical="center"/>
    </xf>
    <xf numFmtId="41" fontId="6" fillId="0" borderId="142" xfId="3" applyNumberFormat="1" applyFont="1" applyFill="1" applyBorder="1" applyAlignment="1">
      <alignment vertical="center"/>
    </xf>
    <xf numFmtId="41" fontId="6" fillId="0" borderId="144" xfId="3" applyNumberFormat="1" applyFont="1" applyFill="1" applyBorder="1" applyAlignment="1">
      <alignment vertical="center"/>
    </xf>
    <xf numFmtId="3" fontId="9" fillId="3" borderId="71" xfId="3" applyNumberFormat="1" applyFont="1" applyFill="1" applyBorder="1" applyAlignment="1">
      <alignment horizontal="center" vertical="center"/>
    </xf>
    <xf numFmtId="41" fontId="9" fillId="0" borderId="38" xfId="3" applyNumberFormat="1" applyFont="1" applyFill="1" applyBorder="1" applyAlignment="1">
      <alignment vertical="center"/>
    </xf>
    <xf numFmtId="3" fontId="6" fillId="3" borderId="60" xfId="3" applyNumberFormat="1" applyFont="1" applyFill="1" applyBorder="1" applyAlignment="1">
      <alignment horizontal="center" vertical="center"/>
    </xf>
    <xf numFmtId="41" fontId="9" fillId="0" borderId="79" xfId="0" applyNumberFormat="1" applyFont="1" applyFill="1" applyBorder="1" applyAlignment="1">
      <alignment vertical="center"/>
    </xf>
    <xf numFmtId="181" fontId="9" fillId="0" borderId="93" xfId="3" applyNumberFormat="1" applyFont="1" applyFill="1" applyBorder="1" applyAlignment="1">
      <alignment horizontal="right" vertical="center"/>
    </xf>
    <xf numFmtId="41" fontId="9" fillId="0" borderId="90" xfId="3" applyNumberFormat="1" applyFont="1" applyFill="1" applyBorder="1" applyAlignment="1">
      <alignment vertical="center"/>
    </xf>
    <xf numFmtId="181" fontId="9" fillId="0" borderId="94" xfId="3" applyNumberFormat="1" applyFont="1" applyFill="1" applyBorder="1" applyAlignment="1">
      <alignment horizontal="right" vertical="center"/>
    </xf>
    <xf numFmtId="181" fontId="9" fillId="0" borderId="95" xfId="3" applyNumberFormat="1" applyFont="1" applyFill="1" applyBorder="1" applyAlignment="1">
      <alignment horizontal="right" vertical="center"/>
    </xf>
    <xf numFmtId="41" fontId="9" fillId="0" borderId="83" xfId="3" applyNumberFormat="1" applyFont="1" applyFill="1" applyBorder="1" applyAlignment="1">
      <alignment vertical="center"/>
    </xf>
    <xf numFmtId="179" fontId="9" fillId="0" borderId="43" xfId="3" applyNumberFormat="1" applyFont="1" applyFill="1" applyBorder="1" applyAlignment="1">
      <alignment vertical="center"/>
    </xf>
    <xf numFmtId="182" fontId="9" fillId="0" borderId="96" xfId="3" applyNumberFormat="1" applyFont="1" applyFill="1" applyBorder="1" applyAlignment="1">
      <alignment horizontal="right" vertical="center"/>
    </xf>
    <xf numFmtId="41" fontId="9" fillId="0" borderId="84" xfId="3" applyNumberFormat="1" applyFont="1" applyFill="1" applyBorder="1" applyAlignment="1">
      <alignment vertical="center"/>
    </xf>
    <xf numFmtId="181" fontId="9" fillId="0" borderId="97" xfId="3" applyNumberFormat="1" applyFont="1" applyFill="1" applyBorder="1" applyAlignment="1">
      <alignment horizontal="right" vertical="center"/>
    </xf>
    <xf numFmtId="41" fontId="9" fillId="0" borderId="79" xfId="3" applyNumberFormat="1" applyFont="1" applyFill="1" applyBorder="1" applyAlignment="1">
      <alignment vertical="center"/>
    </xf>
    <xf numFmtId="181" fontId="9" fillId="0" borderId="98" xfId="3" applyNumberFormat="1" applyFont="1" applyFill="1" applyBorder="1" applyAlignment="1">
      <alignment horizontal="right" vertical="center"/>
    </xf>
    <xf numFmtId="182" fontId="9" fillId="0" borderId="95" xfId="3" applyNumberFormat="1" applyFont="1" applyFill="1" applyBorder="1" applyAlignment="1">
      <alignment horizontal="right" vertical="center"/>
    </xf>
    <xf numFmtId="3" fontId="6" fillId="3" borderId="72" xfId="3" applyNumberFormat="1" applyFont="1" applyFill="1" applyBorder="1" applyAlignment="1">
      <alignment horizontal="right" vertical="center" indent="1"/>
    </xf>
    <xf numFmtId="181" fontId="9" fillId="0" borderId="95" xfId="3" applyNumberFormat="1" applyFont="1" applyFill="1" applyBorder="1" applyAlignment="1">
      <alignment vertical="center"/>
    </xf>
    <xf numFmtId="41" fontId="9" fillId="0" borderId="55" xfId="3" applyNumberFormat="1" applyFont="1" applyFill="1" applyBorder="1" applyAlignment="1">
      <alignment vertical="center"/>
    </xf>
    <xf numFmtId="181" fontId="9" fillId="0" borderId="99" xfId="3" applyNumberFormat="1" applyFont="1" applyFill="1" applyBorder="1" applyAlignment="1">
      <alignment vertical="center"/>
    </xf>
    <xf numFmtId="179" fontId="9" fillId="0" borderId="30" xfId="3" applyNumberFormat="1" applyFont="1" applyFill="1" applyBorder="1" applyAlignment="1">
      <alignment vertical="center"/>
    </xf>
    <xf numFmtId="182" fontId="9" fillId="0" borderId="100" xfId="3" applyNumberFormat="1" applyFont="1" applyFill="1" applyBorder="1" applyAlignment="1">
      <alignment vertical="center"/>
    </xf>
    <xf numFmtId="179" fontId="9" fillId="0" borderId="84" xfId="3" applyNumberFormat="1" applyFont="1" applyFill="1" applyBorder="1" applyAlignment="1">
      <alignment vertical="center"/>
    </xf>
    <xf numFmtId="182" fontId="9" fillId="0" borderId="97" xfId="3" applyNumberFormat="1" applyFont="1" applyFill="1" applyBorder="1" applyAlignment="1">
      <alignment vertical="center"/>
    </xf>
    <xf numFmtId="41" fontId="9" fillId="0" borderId="30" xfId="3" applyNumberFormat="1" applyFont="1" applyFill="1" applyBorder="1" applyAlignment="1">
      <alignment vertical="center"/>
    </xf>
    <xf numFmtId="181" fontId="9" fillId="0" borderId="101" xfId="3" applyNumberFormat="1" applyFont="1" applyFill="1" applyBorder="1" applyAlignment="1">
      <alignment horizontal="right" vertical="center"/>
    </xf>
    <xf numFmtId="182" fontId="9" fillId="0" borderId="100" xfId="3" applyNumberFormat="1" applyFont="1" applyFill="1" applyBorder="1" applyAlignment="1">
      <alignment horizontal="right" vertical="center"/>
    </xf>
    <xf numFmtId="41" fontId="9" fillId="0" borderId="90" xfId="1" applyNumberFormat="1" applyFont="1" applyFill="1" applyBorder="1" applyAlignment="1">
      <alignment vertical="center"/>
    </xf>
    <xf numFmtId="181" fontId="9" fillId="0" borderId="100" xfId="3" applyNumberFormat="1" applyFont="1" applyFill="1" applyBorder="1" applyAlignment="1">
      <alignment horizontal="right" vertical="center"/>
    </xf>
    <xf numFmtId="41" fontId="9" fillId="0" borderId="24" xfId="1" applyNumberFormat="1" applyFont="1" applyFill="1" applyBorder="1" applyAlignment="1">
      <alignment vertical="center"/>
    </xf>
    <xf numFmtId="179" fontId="9" fillId="0" borderId="106" xfId="3" applyNumberFormat="1" applyFont="1" applyFill="1" applyBorder="1" applyAlignment="1">
      <alignment vertical="center"/>
    </xf>
    <xf numFmtId="3" fontId="6" fillId="3" borderId="160" xfId="3" applyNumberFormat="1" applyFont="1" applyFill="1" applyBorder="1" applyAlignment="1">
      <alignment vertical="center"/>
    </xf>
    <xf numFmtId="0" fontId="6" fillId="3" borderId="161" xfId="3" applyNumberFormat="1" applyFont="1" applyFill="1" applyBorder="1" applyAlignment="1">
      <alignment horizontal="distributed" vertical="distributed"/>
    </xf>
    <xf numFmtId="3" fontId="6" fillId="3" borderId="162" xfId="3" applyNumberFormat="1" applyFont="1" applyFill="1" applyBorder="1" applyAlignment="1">
      <alignment horizontal="center" vertical="center"/>
    </xf>
    <xf numFmtId="41" fontId="6" fillId="0" borderId="160" xfId="3" applyNumberFormat="1" applyFont="1" applyFill="1" applyBorder="1" applyAlignment="1">
      <alignment vertical="center"/>
    </xf>
    <xf numFmtId="41" fontId="6" fillId="0" borderId="163" xfId="3" applyNumberFormat="1" applyFont="1" applyFill="1" applyBorder="1" applyAlignment="1">
      <alignment vertical="center"/>
    </xf>
    <xf numFmtId="41" fontId="9" fillId="0" borderId="19" xfId="3" applyNumberFormat="1" applyFont="1" applyFill="1" applyBorder="1" applyAlignment="1">
      <alignment vertical="center"/>
    </xf>
    <xf numFmtId="41" fontId="9" fillId="0" borderId="164" xfId="3" applyNumberFormat="1" applyFont="1" applyFill="1" applyBorder="1" applyAlignment="1">
      <alignment vertical="center"/>
    </xf>
    <xf numFmtId="3" fontId="6" fillId="3" borderId="32" xfId="3" applyNumberFormat="1" applyFont="1" applyFill="1" applyBorder="1" applyAlignment="1">
      <alignment horizontal="center" vertical="center"/>
    </xf>
    <xf numFmtId="3" fontId="6" fillId="3" borderId="91" xfId="3" applyNumberFormat="1" applyFont="1" applyFill="1" applyBorder="1" applyAlignment="1">
      <alignment horizontal="center" vertical="center"/>
    </xf>
    <xf numFmtId="181" fontId="9" fillId="0" borderId="167" xfId="3" applyNumberFormat="1" applyFont="1" applyFill="1" applyBorder="1" applyAlignment="1">
      <alignment horizontal="right" vertical="center"/>
    </xf>
    <xf numFmtId="186" fontId="9" fillId="0" borderId="97" xfId="3" applyNumberFormat="1" applyFont="1" applyFill="1" applyBorder="1" applyAlignment="1">
      <alignment horizontal="right" vertical="center"/>
    </xf>
    <xf numFmtId="41" fontId="9" fillId="0" borderId="127" xfId="3" applyNumberFormat="1" applyFont="1" applyFill="1" applyBorder="1" applyAlignment="1">
      <alignment vertical="center"/>
    </xf>
    <xf numFmtId="41" fontId="9" fillId="0" borderId="159" xfId="3" applyNumberFormat="1" applyFont="1" applyFill="1" applyBorder="1" applyAlignment="1">
      <alignment vertical="center"/>
    </xf>
    <xf numFmtId="41" fontId="9" fillId="0" borderId="110" xfId="3" applyNumberFormat="1" applyFont="1" applyFill="1" applyBorder="1" applyAlignment="1">
      <alignment vertical="center"/>
    </xf>
    <xf numFmtId="41" fontId="9" fillId="0" borderId="61" xfId="3" applyNumberFormat="1" applyFont="1" applyFill="1" applyBorder="1" applyAlignment="1">
      <alignment vertical="center"/>
    </xf>
    <xf numFmtId="41" fontId="9" fillId="0" borderId="87" xfId="3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168" xfId="3" applyNumberFormat="1" applyFont="1" applyFill="1" applyBorder="1" applyAlignment="1">
      <alignment vertical="center"/>
    </xf>
    <xf numFmtId="179" fontId="9" fillId="0" borderId="75" xfId="3" applyNumberFormat="1" applyFont="1" applyFill="1" applyBorder="1" applyAlignment="1">
      <alignment vertical="center"/>
    </xf>
    <xf numFmtId="179" fontId="9" fillId="0" borderId="7" xfId="3" applyNumberFormat="1" applyFont="1" applyFill="1" applyBorder="1" applyAlignment="1">
      <alignment vertical="center"/>
    </xf>
    <xf numFmtId="41" fontId="9" fillId="0" borderId="92" xfId="3" applyNumberFormat="1" applyFont="1" applyFill="1" applyBorder="1" applyAlignment="1">
      <alignment vertical="center"/>
    </xf>
    <xf numFmtId="179" fontId="9" fillId="0" borderId="169" xfId="3" applyNumberFormat="1" applyFont="1" applyFill="1" applyBorder="1" applyAlignment="1">
      <alignment vertical="center"/>
    </xf>
    <xf numFmtId="179" fontId="9" fillId="0" borderId="4" xfId="3" applyNumberFormat="1" applyFont="1" applyFill="1" applyBorder="1" applyAlignment="1">
      <alignment vertical="center"/>
    </xf>
    <xf numFmtId="41" fontId="9" fillId="0" borderId="4" xfId="3" applyNumberFormat="1" applyFont="1" applyFill="1" applyBorder="1" applyAlignment="1">
      <alignment vertical="center"/>
    </xf>
    <xf numFmtId="41" fontId="9" fillId="0" borderId="170" xfId="3" applyNumberFormat="1" applyFont="1" applyFill="1" applyBorder="1" applyAlignment="1">
      <alignment vertical="center"/>
    </xf>
    <xf numFmtId="41" fontId="9" fillId="0" borderId="171" xfId="3" applyNumberFormat="1" applyFont="1" applyFill="1" applyBorder="1" applyAlignment="1">
      <alignment vertical="center"/>
    </xf>
    <xf numFmtId="180" fontId="9" fillId="0" borderId="20" xfId="3" applyNumberFormat="1" applyFont="1" applyFill="1" applyBorder="1" applyAlignment="1">
      <alignment vertical="center"/>
    </xf>
    <xf numFmtId="180" fontId="9" fillId="0" borderId="170" xfId="3" applyNumberFormat="1" applyFont="1" applyFill="1" applyBorder="1" applyAlignment="1">
      <alignment vertical="center"/>
    </xf>
    <xf numFmtId="41" fontId="9" fillId="0" borderId="50" xfId="3" applyNumberFormat="1" applyFont="1" applyFill="1" applyBorder="1" applyAlignment="1">
      <alignment vertical="center"/>
    </xf>
    <xf numFmtId="41" fontId="9" fillId="0" borderId="172" xfId="3" applyNumberFormat="1" applyFont="1" applyFill="1" applyBorder="1" applyAlignment="1">
      <alignment vertical="center"/>
    </xf>
    <xf numFmtId="180" fontId="9" fillId="0" borderId="6" xfId="3" applyNumberFormat="1" applyFont="1" applyFill="1" applyBorder="1" applyAlignment="1">
      <alignment vertical="center"/>
    </xf>
    <xf numFmtId="180" fontId="9" fillId="0" borderId="172" xfId="3" applyNumberFormat="1" applyFont="1" applyFill="1" applyBorder="1" applyAlignment="1">
      <alignment vertical="center"/>
    </xf>
    <xf numFmtId="41" fontId="9" fillId="0" borderId="173" xfId="3" applyNumberFormat="1" applyFont="1" applyFill="1" applyBorder="1" applyAlignment="1">
      <alignment vertical="center"/>
    </xf>
    <xf numFmtId="41" fontId="9" fillId="0" borderId="126" xfId="0" applyNumberFormat="1" applyFont="1" applyFill="1" applyBorder="1" applyAlignment="1">
      <alignment vertical="center"/>
    </xf>
    <xf numFmtId="41" fontId="9" fillId="0" borderId="78" xfId="3" applyNumberFormat="1" applyFont="1" applyFill="1" applyBorder="1" applyAlignment="1">
      <alignment vertical="center"/>
    </xf>
    <xf numFmtId="41" fontId="9" fillId="0" borderId="149" xfId="3" applyNumberFormat="1" applyFont="1" applyFill="1" applyBorder="1" applyAlignment="1">
      <alignment vertical="center"/>
    </xf>
    <xf numFmtId="41" fontId="9" fillId="0" borderId="174" xfId="3" applyNumberFormat="1" applyFont="1" applyFill="1" applyBorder="1" applyAlignment="1">
      <alignment vertical="center"/>
    </xf>
    <xf numFmtId="41" fontId="9" fillId="0" borderId="150" xfId="3" applyNumberFormat="1" applyFont="1" applyFill="1" applyBorder="1" applyAlignment="1">
      <alignment vertical="center"/>
    </xf>
    <xf numFmtId="179" fontId="9" fillId="0" borderId="54" xfId="3" applyNumberFormat="1" applyFont="1" applyFill="1" applyBorder="1" applyAlignment="1">
      <alignment vertical="center"/>
    </xf>
    <xf numFmtId="180" fontId="9" fillId="0" borderId="103" xfId="3" applyNumberFormat="1" applyFont="1" applyFill="1" applyBorder="1" applyAlignment="1">
      <alignment vertical="center"/>
    </xf>
    <xf numFmtId="180" fontId="9" fillId="0" borderId="149" xfId="3" applyNumberFormat="1" applyFont="1" applyFill="1" applyBorder="1" applyAlignment="1">
      <alignment vertical="center"/>
    </xf>
    <xf numFmtId="41" fontId="9" fillId="0" borderId="80" xfId="3" applyNumberFormat="1" applyFont="1" applyFill="1" applyBorder="1" applyAlignment="1">
      <alignment vertical="center"/>
    </xf>
    <xf numFmtId="41" fontId="9" fillId="0" borderId="77" xfId="3" applyNumberFormat="1" applyFont="1" applyFill="1" applyBorder="1" applyAlignment="1">
      <alignment vertical="center"/>
    </xf>
    <xf numFmtId="41" fontId="9" fillId="0" borderId="167" xfId="3" applyNumberFormat="1" applyFont="1" applyFill="1" applyBorder="1" applyAlignment="1">
      <alignment vertical="center"/>
    </xf>
    <xf numFmtId="41" fontId="9" fillId="0" borderId="0" xfId="3" applyNumberFormat="1" applyFont="1" applyFill="1" applyBorder="1" applyAlignment="1">
      <alignment horizontal="right" vertical="center"/>
    </xf>
    <xf numFmtId="41" fontId="6" fillId="0" borderId="161" xfId="3" applyNumberFormat="1" applyFont="1" applyFill="1" applyBorder="1" applyAlignment="1">
      <alignment vertical="center"/>
    </xf>
    <xf numFmtId="41" fontId="6" fillId="0" borderId="33" xfId="3" applyNumberFormat="1" applyFont="1" applyFill="1" applyBorder="1" applyAlignment="1">
      <alignment vertical="center"/>
    </xf>
    <xf numFmtId="41" fontId="6" fillId="0" borderId="145" xfId="3" applyNumberFormat="1" applyFont="1" applyFill="1" applyBorder="1" applyAlignment="1">
      <alignment vertical="center"/>
    </xf>
    <xf numFmtId="182" fontId="9" fillId="0" borderId="109" xfId="3" applyNumberFormat="1" applyFont="1" applyFill="1" applyBorder="1" applyAlignment="1">
      <alignment horizontal="right" vertical="center"/>
    </xf>
    <xf numFmtId="3" fontId="6" fillId="3" borderId="47" xfId="3" applyNumberFormat="1" applyFont="1" applyFill="1" applyBorder="1" applyAlignment="1">
      <alignment horizontal="left" vertical="center"/>
    </xf>
    <xf numFmtId="3" fontId="6" fillId="3" borderId="73" xfId="3" applyNumberFormat="1" applyFont="1" applyFill="1" applyBorder="1" applyAlignment="1">
      <alignment horizontal="left" vertical="center"/>
    </xf>
    <xf numFmtId="3" fontId="6" fillId="3" borderId="45" xfId="3" applyNumberFormat="1" applyFont="1" applyFill="1" applyBorder="1" applyAlignment="1">
      <alignment horizontal="left" vertical="center"/>
    </xf>
    <xf numFmtId="3" fontId="6" fillId="3" borderId="85" xfId="3" applyNumberFormat="1" applyFont="1" applyFill="1" applyBorder="1" applyAlignment="1">
      <alignment horizontal="left" vertical="center"/>
    </xf>
    <xf numFmtId="3" fontId="6" fillId="3" borderId="53" xfId="3" applyNumberFormat="1" applyFont="1" applyFill="1" applyBorder="1" applyAlignment="1">
      <alignment horizontal="left" vertical="center"/>
    </xf>
    <xf numFmtId="3" fontId="6" fillId="0" borderId="0" xfId="3" applyNumberFormat="1" applyFont="1" applyFill="1" applyBorder="1" applyAlignment="1">
      <alignment horizontal="center" vertical="center"/>
    </xf>
    <xf numFmtId="3" fontId="6" fillId="3" borderId="57" xfId="3" applyNumberFormat="1" applyFont="1" applyFill="1" applyBorder="1" applyAlignment="1">
      <alignment horizontal="left" vertical="center"/>
    </xf>
    <xf numFmtId="3" fontId="6" fillId="3" borderId="64" xfId="3" applyNumberFormat="1" applyFont="1" applyFill="1" applyBorder="1" applyAlignment="1">
      <alignment horizontal="left" vertical="center"/>
    </xf>
    <xf numFmtId="3" fontId="6" fillId="3" borderId="43" xfId="3" applyNumberFormat="1" applyFont="1" applyFill="1" applyBorder="1" applyAlignment="1">
      <alignment horizontal="left" vertical="center"/>
    </xf>
    <xf numFmtId="3" fontId="8" fillId="0" borderId="0" xfId="3" applyNumberFormat="1" applyFont="1" applyFill="1" applyAlignment="1">
      <alignment horizontal="center" vertical="center"/>
    </xf>
    <xf numFmtId="3" fontId="6" fillId="3" borderId="110" xfId="3" applyNumberFormat="1" applyFont="1" applyFill="1" applyBorder="1" applyAlignment="1">
      <alignment horizontal="left" vertical="center"/>
    </xf>
    <xf numFmtId="3" fontId="6" fillId="3" borderId="90" xfId="3" applyNumberFormat="1" applyFont="1" applyFill="1" applyBorder="1" applyAlignment="1">
      <alignment vertical="center"/>
    </xf>
    <xf numFmtId="3" fontId="6" fillId="3" borderId="110" xfId="3" applyNumberFormat="1" applyFont="1" applyFill="1" applyBorder="1" applyAlignment="1">
      <alignment vertical="center"/>
    </xf>
    <xf numFmtId="3" fontId="6" fillId="3" borderId="175" xfId="3" applyNumberFormat="1" applyFont="1" applyFill="1" applyBorder="1" applyAlignment="1">
      <alignment horizontal="left" vertical="center"/>
    </xf>
    <xf numFmtId="3" fontId="6" fillId="3" borderId="90" xfId="3" applyNumberFormat="1" applyFont="1" applyFill="1" applyBorder="1" applyAlignment="1">
      <alignment horizontal="left" vertical="center"/>
    </xf>
    <xf numFmtId="3" fontId="6" fillId="3" borderId="158" xfId="3" applyNumberFormat="1" applyFont="1" applyFill="1" applyBorder="1" applyAlignment="1">
      <alignment horizontal="left" vertical="center"/>
    </xf>
    <xf numFmtId="3" fontId="6" fillId="3" borderId="159" xfId="3" applyNumberFormat="1" applyFont="1" applyFill="1" applyBorder="1" applyAlignment="1">
      <alignment horizontal="left" vertical="center"/>
    </xf>
    <xf numFmtId="179" fontId="9" fillId="0" borderId="176" xfId="3" applyNumberFormat="1" applyFont="1" applyFill="1" applyBorder="1" applyAlignment="1">
      <alignment vertical="center"/>
    </xf>
    <xf numFmtId="41" fontId="9" fillId="0" borderId="54" xfId="3" applyNumberFormat="1" applyFont="1" applyFill="1" applyBorder="1" applyAlignment="1">
      <alignment vertical="center"/>
    </xf>
    <xf numFmtId="41" fontId="9" fillId="0" borderId="103" xfId="3" applyNumberFormat="1" applyFont="1" applyFill="1" applyBorder="1" applyAlignment="1">
      <alignment vertical="center"/>
    </xf>
    <xf numFmtId="41" fontId="9" fillId="0" borderId="52" xfId="3" applyNumberFormat="1" applyFont="1" applyFill="1" applyBorder="1" applyAlignment="1">
      <alignment vertical="center"/>
    </xf>
    <xf numFmtId="41" fontId="9" fillId="0" borderId="177" xfId="3" applyNumberFormat="1" applyFont="1" applyFill="1" applyBorder="1" applyAlignment="1">
      <alignment vertical="center"/>
    </xf>
    <xf numFmtId="41" fontId="9" fillId="0" borderId="66" xfId="3" applyNumberFormat="1" applyFont="1" applyFill="1" applyBorder="1" applyAlignment="1">
      <alignment vertical="center"/>
    </xf>
    <xf numFmtId="179" fontId="9" fillId="0" borderId="104" xfId="3" applyNumberFormat="1" applyFont="1" applyFill="1" applyBorder="1" applyAlignment="1">
      <alignment vertical="center"/>
    </xf>
    <xf numFmtId="179" fontId="9" fillId="0" borderId="80" xfId="3" applyNumberFormat="1" applyFont="1" applyFill="1" applyBorder="1" applyAlignment="1">
      <alignment vertical="center"/>
    </xf>
    <xf numFmtId="179" fontId="9" fillId="0" borderId="178" xfId="3" applyNumberFormat="1" applyFont="1" applyFill="1" applyBorder="1" applyAlignment="1">
      <alignment vertical="center"/>
    </xf>
    <xf numFmtId="179" fontId="9" fillId="0" borderId="179" xfId="3" applyNumberFormat="1" applyFont="1" applyFill="1" applyBorder="1" applyAlignment="1">
      <alignment vertical="center"/>
    </xf>
    <xf numFmtId="179" fontId="9" fillId="0" borderId="166" xfId="3" applyNumberFormat="1" applyFont="1" applyFill="1" applyBorder="1" applyAlignment="1">
      <alignment vertical="center"/>
    </xf>
    <xf numFmtId="179" fontId="9" fillId="0" borderId="14" xfId="1" applyNumberFormat="1" applyFont="1" applyFill="1" applyBorder="1" applyAlignment="1">
      <alignment vertical="center"/>
    </xf>
    <xf numFmtId="41" fontId="9" fillId="0" borderId="126" xfId="3" applyNumberFormat="1" applyFont="1" applyFill="1" applyBorder="1" applyAlignment="1">
      <alignment vertical="center"/>
    </xf>
    <xf numFmtId="41" fontId="9" fillId="0" borderId="180" xfId="3" applyNumberFormat="1" applyFont="1" applyFill="1" applyBorder="1" applyAlignment="1">
      <alignment vertical="center"/>
    </xf>
    <xf numFmtId="41" fontId="9" fillId="0" borderId="43" xfId="3" applyNumberFormat="1" applyFont="1" applyFill="1" applyBorder="1" applyAlignment="1">
      <alignment vertical="center"/>
    </xf>
    <xf numFmtId="41" fontId="9" fillId="0" borderId="78" xfId="1" applyNumberFormat="1" applyFont="1" applyFill="1" applyBorder="1" applyAlignment="1">
      <alignment vertical="center"/>
    </xf>
    <xf numFmtId="41" fontId="9" fillId="0" borderId="110" xfId="1" applyNumberFormat="1" applyFont="1" applyFill="1" applyBorder="1" applyAlignment="1">
      <alignment vertical="center"/>
    </xf>
    <xf numFmtId="179" fontId="9" fillId="0" borderId="54" xfId="1" applyNumberFormat="1" applyFont="1" applyFill="1" applyBorder="1" applyAlignment="1">
      <alignment vertical="center"/>
    </xf>
    <xf numFmtId="179" fontId="9" fillId="0" borderId="181" xfId="1" applyNumberFormat="1" applyFont="1" applyFill="1" applyBorder="1" applyAlignment="1">
      <alignment vertical="center"/>
    </xf>
    <xf numFmtId="182" fontId="9" fillId="0" borderId="182" xfId="3" applyNumberFormat="1" applyFont="1" applyFill="1" applyBorder="1" applyAlignment="1">
      <alignment horizontal="right" vertical="center"/>
    </xf>
    <xf numFmtId="41" fontId="9" fillId="0" borderId="158" xfId="3" applyNumberFormat="1" applyFont="1" applyFill="1" applyBorder="1" applyAlignment="1">
      <alignment vertical="center"/>
    </xf>
    <xf numFmtId="181" fontId="9" fillId="0" borderId="165" xfId="3" applyNumberFormat="1" applyFont="1" applyFill="1" applyBorder="1" applyAlignment="1">
      <alignment horizontal="right" vertical="center"/>
    </xf>
    <xf numFmtId="3" fontId="6" fillId="0" borderId="109" xfId="3" applyNumberFormat="1" applyFont="1" applyFill="1" applyBorder="1" applyAlignment="1">
      <alignment vertical="center"/>
    </xf>
    <xf numFmtId="3" fontId="6" fillId="0" borderId="100" xfId="3" applyNumberFormat="1" applyFont="1" applyFill="1" applyBorder="1" applyAlignment="1">
      <alignment vertical="center"/>
    </xf>
    <xf numFmtId="41" fontId="9" fillId="0" borderId="127" xfId="1" applyNumberFormat="1" applyFont="1" applyFill="1" applyBorder="1" applyAlignment="1">
      <alignment vertical="center"/>
    </xf>
    <xf numFmtId="41" fontId="9" fillId="0" borderId="164" xfId="1" applyNumberFormat="1" applyFont="1" applyFill="1" applyBorder="1" applyAlignment="1">
      <alignment vertical="center"/>
    </xf>
    <xf numFmtId="41" fontId="9" fillId="0" borderId="180" xfId="1" applyNumberFormat="1" applyFont="1" applyFill="1" applyBorder="1" applyAlignment="1">
      <alignment vertical="center"/>
    </xf>
    <xf numFmtId="41" fontId="9" fillId="0" borderId="158" xfId="1" applyNumberFormat="1" applyFont="1" applyFill="1" applyBorder="1" applyAlignment="1">
      <alignment vertical="center"/>
    </xf>
    <xf numFmtId="3" fontId="6" fillId="3" borderId="183" xfId="3" applyNumberFormat="1" applyFont="1" applyFill="1" applyBorder="1" applyAlignment="1">
      <alignment horizontal="left" vertical="center"/>
    </xf>
    <xf numFmtId="181" fontId="9" fillId="0" borderId="99" xfId="3" applyNumberFormat="1" applyFont="1" applyFill="1" applyBorder="1" applyAlignment="1">
      <alignment horizontal="right" vertical="center"/>
    </xf>
    <xf numFmtId="3" fontId="12" fillId="0" borderId="0" xfId="3" applyNumberFormat="1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left" vertical="center" shrinkToFit="1"/>
    </xf>
    <xf numFmtId="0" fontId="7" fillId="3" borderId="89" xfId="0" applyFont="1" applyFill="1" applyBorder="1" applyAlignment="1">
      <alignment horizontal="left" vertical="center" shrinkToFit="1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70" xfId="3" applyNumberFormat="1" applyFont="1" applyFill="1" applyBorder="1" applyAlignment="1">
      <alignment horizontal="center" vertical="center"/>
    </xf>
    <xf numFmtId="3" fontId="9" fillId="3" borderId="154" xfId="3" applyNumberFormat="1" applyFont="1" applyFill="1" applyBorder="1" applyAlignment="1">
      <alignment horizontal="center" vertical="center"/>
    </xf>
    <xf numFmtId="3" fontId="9" fillId="3" borderId="155" xfId="3" applyNumberFormat="1" applyFont="1" applyFill="1" applyBorder="1" applyAlignment="1">
      <alignment horizontal="center" vertical="center"/>
    </xf>
    <xf numFmtId="3" fontId="9" fillId="3" borderId="153" xfId="3" applyNumberFormat="1" applyFont="1" applyFill="1" applyBorder="1" applyAlignment="1">
      <alignment horizontal="center" vertical="center"/>
    </xf>
    <xf numFmtId="3" fontId="9" fillId="3" borderId="105" xfId="3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32" xfId="3" applyNumberFormat="1" applyFont="1" applyFill="1" applyBorder="1" applyAlignment="1">
      <alignment horizontal="center" vertical="center"/>
    </xf>
    <xf numFmtId="3" fontId="6" fillId="3" borderId="43" xfId="3" applyNumberFormat="1" applyFont="1" applyFill="1" applyBorder="1" applyAlignment="1">
      <alignment horizontal="left" vertical="center" shrinkToFit="1"/>
    </xf>
    <xf numFmtId="3" fontId="6" fillId="3" borderId="64" xfId="3" applyNumberFormat="1" applyFont="1" applyFill="1" applyBorder="1" applyAlignment="1">
      <alignment horizontal="left" vertical="center" shrinkToFit="1"/>
    </xf>
    <xf numFmtId="3" fontId="6" fillId="3" borderId="27" xfId="3" applyNumberFormat="1" applyFont="1" applyFill="1" applyBorder="1" applyAlignment="1">
      <alignment horizontal="center" vertical="center"/>
    </xf>
    <xf numFmtId="3" fontId="6" fillId="3" borderId="72" xfId="3" applyNumberFormat="1" applyFont="1" applyFill="1" applyBorder="1" applyAlignment="1">
      <alignment horizontal="center" vertical="center"/>
    </xf>
    <xf numFmtId="3" fontId="6" fillId="3" borderId="32" xfId="3" applyNumberFormat="1" applyFont="1" applyFill="1" applyBorder="1" applyAlignment="1">
      <alignment horizontal="center" vertical="center"/>
    </xf>
    <xf numFmtId="3" fontId="6" fillId="3" borderId="69" xfId="3" applyNumberFormat="1" applyFont="1" applyFill="1" applyBorder="1" applyAlignment="1">
      <alignment horizontal="center" vertical="center"/>
    </xf>
    <xf numFmtId="3" fontId="6" fillId="3" borderId="63" xfId="3" applyNumberFormat="1" applyFont="1" applyFill="1" applyBorder="1" applyAlignment="1">
      <alignment horizontal="left" vertical="center" wrapText="1"/>
    </xf>
    <xf numFmtId="3" fontId="6" fillId="3" borderId="57" xfId="3" applyNumberFormat="1" applyFont="1" applyFill="1" applyBorder="1" applyAlignment="1">
      <alignment horizontal="left" vertical="center" wrapText="1"/>
    </xf>
    <xf numFmtId="3" fontId="6" fillId="3" borderId="65" xfId="3" applyNumberFormat="1" applyFont="1" applyFill="1" applyBorder="1" applyAlignment="1">
      <alignment horizontal="left" vertical="center" wrapText="1"/>
    </xf>
    <xf numFmtId="3" fontId="6" fillId="3" borderId="41" xfId="3" applyNumberFormat="1" applyFont="1" applyFill="1" applyBorder="1" applyAlignment="1">
      <alignment horizontal="center" vertical="center"/>
    </xf>
    <xf numFmtId="3" fontId="6" fillId="3" borderId="70" xfId="3" applyNumberFormat="1" applyFont="1" applyFill="1" applyBorder="1" applyAlignment="1">
      <alignment horizontal="center" vertical="center"/>
    </xf>
    <xf numFmtId="3" fontId="6" fillId="3" borderId="47" xfId="3" applyNumberFormat="1" applyFont="1" applyFill="1" applyBorder="1" applyAlignment="1">
      <alignment horizontal="left" vertical="center"/>
    </xf>
    <xf numFmtId="3" fontId="6" fillId="3" borderId="73" xfId="3" applyNumberFormat="1" applyFont="1" applyFill="1" applyBorder="1" applyAlignment="1">
      <alignment horizontal="left" vertical="center"/>
    </xf>
    <xf numFmtId="3" fontId="6" fillId="3" borderId="48" xfId="3" applyNumberFormat="1" applyFont="1" applyFill="1" applyBorder="1" applyAlignment="1">
      <alignment horizontal="left" vertical="center"/>
    </xf>
    <xf numFmtId="3" fontId="6" fillId="3" borderId="74" xfId="3" applyNumberFormat="1" applyFont="1" applyFill="1" applyBorder="1" applyAlignment="1">
      <alignment horizontal="left" vertical="center"/>
    </xf>
    <xf numFmtId="3" fontId="6" fillId="3" borderId="45" xfId="3" applyNumberFormat="1" applyFont="1" applyFill="1" applyBorder="1" applyAlignment="1">
      <alignment horizontal="left" vertical="center"/>
    </xf>
    <xf numFmtId="3" fontId="6" fillId="3" borderId="85" xfId="3" applyNumberFormat="1" applyFont="1" applyFill="1" applyBorder="1" applyAlignment="1">
      <alignment horizontal="left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3" borderId="91" xfId="3" applyNumberFormat="1" applyFont="1" applyFill="1" applyBorder="1" applyAlignment="1">
      <alignment horizontal="center" vertical="center"/>
    </xf>
    <xf numFmtId="3" fontId="6" fillId="3" borderId="45" xfId="3" applyNumberFormat="1" applyFont="1" applyFill="1" applyBorder="1" applyAlignment="1">
      <alignment horizontal="left" vertical="center" wrapText="1" shrinkToFit="1"/>
    </xf>
    <xf numFmtId="3" fontId="6" fillId="3" borderId="30" xfId="3" applyNumberFormat="1" applyFont="1" applyFill="1" applyBorder="1" applyAlignment="1">
      <alignment horizontal="left" vertical="center" wrapText="1" shrinkToFit="1"/>
    </xf>
    <xf numFmtId="3" fontId="6" fillId="3" borderId="55" xfId="3" applyNumberFormat="1" applyFont="1" applyFill="1" applyBorder="1" applyAlignment="1">
      <alignment horizontal="left" vertical="center" wrapText="1" shrinkToFit="1"/>
    </xf>
    <xf numFmtId="0" fontId="7" fillId="3" borderId="67" xfId="0" applyFont="1" applyFill="1" applyBorder="1" applyAlignment="1">
      <alignment horizontal="left" vertical="center" shrinkToFit="1"/>
    </xf>
    <xf numFmtId="0" fontId="7" fillId="3" borderId="75" xfId="0" applyFont="1" applyFill="1" applyBorder="1" applyAlignment="1">
      <alignment horizontal="left" vertical="center" shrinkToFit="1"/>
    </xf>
    <xf numFmtId="3" fontId="6" fillId="3" borderId="111" xfId="3" applyNumberFormat="1" applyFont="1" applyFill="1" applyBorder="1" applyAlignment="1">
      <alignment horizontal="center" vertical="center"/>
    </xf>
    <xf numFmtId="3" fontId="6" fillId="3" borderId="58" xfId="3" applyNumberFormat="1" applyFont="1" applyFill="1" applyBorder="1" applyAlignment="1">
      <alignment horizontal="center" vertical="center"/>
    </xf>
    <xf numFmtId="3" fontId="6" fillId="3" borderId="158" xfId="3" applyNumberFormat="1" applyFont="1" applyFill="1" applyBorder="1" applyAlignment="1">
      <alignment horizontal="left" vertical="center"/>
    </xf>
    <xf numFmtId="3" fontId="6" fillId="3" borderId="159" xfId="3" applyNumberFormat="1" applyFont="1" applyFill="1" applyBorder="1" applyAlignment="1">
      <alignment horizontal="left" vertical="center"/>
    </xf>
    <xf numFmtId="3" fontId="6" fillId="3" borderId="90" xfId="3" applyNumberFormat="1" applyFont="1" applyFill="1" applyBorder="1" applyAlignment="1">
      <alignment horizontal="left" vertical="center" wrapText="1"/>
    </xf>
    <xf numFmtId="3" fontId="6" fillId="3" borderId="110" xfId="3" applyNumberFormat="1" applyFont="1" applyFill="1" applyBorder="1" applyAlignment="1">
      <alignment horizontal="left" vertical="center" wrapText="1"/>
    </xf>
    <xf numFmtId="3" fontId="6" fillId="3" borderId="90" xfId="3" applyNumberFormat="1" applyFont="1" applyFill="1" applyBorder="1" applyAlignment="1">
      <alignment horizontal="left" vertical="center" shrinkToFit="1"/>
    </xf>
    <xf numFmtId="3" fontId="6" fillId="3" borderId="110" xfId="3" applyNumberFormat="1" applyFont="1" applyFill="1" applyBorder="1" applyAlignment="1">
      <alignment horizontal="left" vertical="center" shrinkToFit="1"/>
    </xf>
    <xf numFmtId="3" fontId="6" fillId="3" borderId="157" xfId="3" applyNumberFormat="1" applyFont="1" applyFill="1" applyBorder="1" applyAlignment="1">
      <alignment horizontal="left" vertical="center"/>
    </xf>
    <xf numFmtId="3" fontId="6" fillId="3" borderId="42" xfId="3" applyNumberFormat="1" applyFont="1" applyFill="1" applyBorder="1" applyAlignment="1">
      <alignment horizontal="left" vertical="center"/>
    </xf>
    <xf numFmtId="3" fontId="6" fillId="3" borderId="68" xfId="3" applyNumberFormat="1" applyFont="1" applyFill="1" applyBorder="1" applyAlignment="1">
      <alignment horizontal="left" vertical="center"/>
    </xf>
    <xf numFmtId="3" fontId="6" fillId="3" borderId="76" xfId="3" applyNumberFormat="1" applyFont="1" applyFill="1" applyBorder="1" applyAlignment="1">
      <alignment horizontal="left" vertical="center"/>
    </xf>
    <xf numFmtId="3" fontId="6" fillId="3" borderId="67" xfId="3" applyNumberFormat="1" applyFont="1" applyFill="1" applyBorder="1" applyAlignment="1">
      <alignment horizontal="left" vertical="center" shrinkToFit="1"/>
    </xf>
    <xf numFmtId="3" fontId="6" fillId="3" borderId="75" xfId="3" applyNumberFormat="1" applyFont="1" applyFill="1" applyBorder="1" applyAlignment="1">
      <alignment horizontal="left" vertical="center" shrinkToFit="1"/>
    </xf>
    <xf numFmtId="3" fontId="6" fillId="3" borderId="49" xfId="3" quotePrefix="1" applyNumberFormat="1" applyFont="1" applyFill="1" applyBorder="1" applyAlignment="1">
      <alignment horizontal="left" vertical="center" shrinkToFit="1"/>
    </xf>
    <xf numFmtId="3" fontId="6" fillId="3" borderId="77" xfId="3" quotePrefix="1" applyNumberFormat="1" applyFont="1" applyFill="1" applyBorder="1" applyAlignment="1">
      <alignment horizontal="left" vertical="center" shrinkToFit="1"/>
    </xf>
    <xf numFmtId="0" fontId="10" fillId="3" borderId="84" xfId="0" applyFont="1" applyFill="1" applyBorder="1" applyAlignment="1">
      <alignment horizontal="left" vertical="center" shrinkToFit="1"/>
    </xf>
    <xf numFmtId="0" fontId="10" fillId="3" borderId="89" xfId="0" applyFont="1" applyFill="1" applyBorder="1" applyAlignment="1">
      <alignment horizontal="left" vertical="center" shrinkToFit="1"/>
    </xf>
    <xf numFmtId="3" fontId="6" fillId="3" borderId="151" xfId="3" applyNumberFormat="1" applyFont="1" applyFill="1" applyBorder="1" applyAlignment="1">
      <alignment horizontal="center" vertical="center"/>
    </xf>
    <xf numFmtId="3" fontId="6" fillId="3" borderId="156" xfId="3" applyNumberFormat="1" applyFont="1" applyFill="1" applyBorder="1" applyAlignment="1">
      <alignment horizontal="center" vertical="center"/>
    </xf>
    <xf numFmtId="0" fontId="8" fillId="3" borderId="84" xfId="0" applyFont="1" applyFill="1" applyBorder="1" applyAlignment="1">
      <alignment horizontal="left" vertical="center" shrinkToFit="1"/>
    </xf>
    <xf numFmtId="0" fontId="8" fillId="3" borderId="89" xfId="0" applyFont="1" applyFill="1" applyBorder="1" applyAlignment="1">
      <alignment horizontal="left" vertical="center" shrinkToFit="1"/>
    </xf>
    <xf numFmtId="0" fontId="10" fillId="3" borderId="67" xfId="0" applyFont="1" applyFill="1" applyBorder="1" applyAlignment="1">
      <alignment horizontal="left" vertical="center" wrapText="1" shrinkToFit="1"/>
    </xf>
    <xf numFmtId="0" fontId="10" fillId="3" borderId="75" xfId="0" applyFont="1" applyFill="1" applyBorder="1" applyAlignment="1">
      <alignment horizontal="left" vertical="center" wrapText="1" shrinkToFit="1"/>
    </xf>
    <xf numFmtId="3" fontId="6" fillId="3" borderId="151" xfId="3" applyNumberFormat="1" applyFont="1" applyFill="1" applyBorder="1" applyAlignment="1">
      <alignment horizontal="left" vertical="center"/>
    </xf>
    <xf numFmtId="3" fontId="6" fillId="3" borderId="53" xfId="3" applyNumberFormat="1" applyFont="1" applyFill="1" applyBorder="1" applyAlignment="1">
      <alignment horizontal="left" vertical="center"/>
    </xf>
    <xf numFmtId="3" fontId="6" fillId="3" borderId="54" xfId="3" applyNumberFormat="1" applyFont="1" applyFill="1" applyBorder="1" applyAlignment="1">
      <alignment horizontal="left" vertical="center"/>
    </xf>
    <xf numFmtId="3" fontId="6" fillId="3" borderId="83" xfId="3" applyNumberFormat="1" applyFont="1" applyFill="1" applyBorder="1" applyAlignment="1">
      <alignment horizontal="left" vertical="center"/>
    </xf>
    <xf numFmtId="3" fontId="6" fillId="3" borderId="87" xfId="3" applyNumberFormat="1" applyFont="1" applyFill="1" applyBorder="1" applyAlignment="1">
      <alignment horizontal="left" vertical="center"/>
    </xf>
    <xf numFmtId="0" fontId="7" fillId="3" borderId="84" xfId="0" applyFont="1" applyFill="1" applyBorder="1" applyAlignment="1">
      <alignment horizontal="center" vertical="center" shrinkToFit="1"/>
    </xf>
    <xf numFmtId="0" fontId="7" fillId="3" borderId="89" xfId="0" applyFont="1" applyFill="1" applyBorder="1" applyAlignment="1">
      <alignment horizontal="center" vertical="center" shrinkToFit="1"/>
    </xf>
    <xf numFmtId="3" fontId="6" fillId="3" borderId="83" xfId="3" applyNumberFormat="1" applyFont="1" applyFill="1" applyBorder="1" applyAlignment="1">
      <alignment horizontal="left" vertical="center" wrapText="1" shrinkToFit="1"/>
    </xf>
    <xf numFmtId="3" fontId="6" fillId="3" borderId="32" xfId="3" applyNumberFormat="1" applyFont="1" applyFill="1" applyBorder="1" applyAlignment="1">
      <alignment horizontal="left" vertical="center" wrapText="1" shrinkToFit="1"/>
    </xf>
    <xf numFmtId="3" fontId="9" fillId="3" borderId="152" xfId="3" applyNumberFormat="1" applyFont="1" applyFill="1" applyBorder="1" applyAlignment="1">
      <alignment horizontal="center" vertical="center"/>
    </xf>
    <xf numFmtId="3" fontId="9" fillId="3" borderId="51" xfId="3" applyNumberFormat="1" applyFont="1" applyFill="1" applyBorder="1" applyAlignment="1">
      <alignment horizontal="center" vertical="center"/>
    </xf>
    <xf numFmtId="3" fontId="6" fillId="3" borderId="79" xfId="3" applyNumberFormat="1" applyFont="1" applyFill="1" applyBorder="1" applyAlignment="1">
      <alignment horizontal="left" vertical="center" wrapText="1" shrinkToFit="1"/>
    </xf>
    <xf numFmtId="3" fontId="6" fillId="3" borderId="67" xfId="3" applyNumberFormat="1" applyFont="1" applyFill="1" applyBorder="1" applyAlignment="1">
      <alignment horizontal="center" vertical="center" shrinkToFit="1"/>
    </xf>
    <xf numFmtId="3" fontId="6" fillId="3" borderId="75" xfId="3" applyNumberFormat="1" applyFont="1" applyFill="1" applyBorder="1" applyAlignment="1">
      <alignment horizontal="center" vertical="center" shrinkToFit="1"/>
    </xf>
    <xf numFmtId="3" fontId="9" fillId="3" borderId="72" xfId="3" applyNumberFormat="1" applyFont="1" applyFill="1" applyBorder="1" applyAlignment="1">
      <alignment horizontal="center" vertical="center"/>
    </xf>
    <xf numFmtId="3" fontId="9" fillId="3" borderId="69" xfId="3" applyNumberFormat="1" applyFont="1" applyFill="1" applyBorder="1" applyAlignment="1">
      <alignment horizontal="center" vertical="center"/>
    </xf>
    <xf numFmtId="3" fontId="6" fillId="3" borderId="55" xfId="3" applyNumberFormat="1" applyFont="1" applyFill="1" applyBorder="1" applyAlignment="1">
      <alignment horizontal="left" vertical="center"/>
    </xf>
    <xf numFmtId="3" fontId="6" fillId="3" borderId="66" xfId="3" applyNumberFormat="1" applyFont="1" applyFill="1" applyBorder="1" applyAlignment="1">
      <alignment horizontal="left" vertical="center"/>
    </xf>
    <xf numFmtId="3" fontId="8" fillId="3" borderId="79" xfId="3" applyNumberFormat="1" applyFont="1" applyFill="1" applyBorder="1" applyAlignment="1">
      <alignment horizontal="center" vertical="center"/>
    </xf>
    <xf numFmtId="3" fontId="8" fillId="3" borderId="103" xfId="3" applyNumberFormat="1" applyFont="1" applyFill="1" applyBorder="1" applyAlignment="1">
      <alignment horizontal="center" vertical="center"/>
    </xf>
    <xf numFmtId="3" fontId="10" fillId="3" borderId="32" xfId="3" applyNumberFormat="1" applyFont="1" applyFill="1" applyBorder="1" applyAlignment="1">
      <alignment horizontal="center" vertical="center"/>
    </xf>
    <xf numFmtId="3" fontId="10" fillId="3" borderId="69" xfId="3" applyNumberFormat="1" applyFont="1" applyFill="1" applyBorder="1" applyAlignment="1">
      <alignment horizontal="center" vertical="center"/>
    </xf>
    <xf numFmtId="41" fontId="9" fillId="3" borderId="2" xfId="3" applyNumberFormat="1" applyFont="1" applyFill="1" applyBorder="1" applyAlignment="1">
      <alignment vertical="center"/>
    </xf>
    <xf numFmtId="41" fontId="9" fillId="3" borderId="61" xfId="3" applyNumberFormat="1" applyFont="1" applyFill="1" applyBorder="1" applyAlignment="1">
      <alignment vertical="center"/>
    </xf>
    <xf numFmtId="41" fontId="9" fillId="3" borderId="115" xfId="3" applyNumberFormat="1" applyFont="1" applyFill="1" applyBorder="1" applyAlignment="1">
      <alignment horizontal="center" vertical="center"/>
    </xf>
    <xf numFmtId="41" fontId="9" fillId="3" borderId="120" xfId="3" applyNumberFormat="1" applyFont="1" applyFill="1" applyBorder="1" applyAlignment="1">
      <alignment horizontal="center" vertical="center"/>
    </xf>
    <xf numFmtId="0" fontId="9" fillId="3" borderId="111" xfId="3" applyNumberFormat="1" applyFont="1" applyFill="1" applyBorder="1" applyAlignment="1">
      <alignment vertical="center"/>
    </xf>
    <xf numFmtId="0" fontId="9" fillId="3" borderId="57" xfId="3" applyNumberFormat="1" applyFont="1" applyFill="1" applyBorder="1" applyAlignment="1">
      <alignment vertical="center"/>
    </xf>
    <xf numFmtId="0" fontId="9" fillId="3" borderId="58" xfId="3" applyNumberFormat="1" applyFont="1" applyFill="1" applyBorder="1" applyAlignment="1">
      <alignment vertical="center"/>
    </xf>
    <xf numFmtId="0" fontId="9" fillId="3" borderId="111" xfId="3" applyNumberFormat="1" applyFont="1" applyFill="1" applyBorder="1" applyAlignment="1">
      <alignment vertical="center" wrapText="1"/>
    </xf>
    <xf numFmtId="0" fontId="9" fillId="3" borderId="57" xfId="3" applyNumberFormat="1" applyFont="1" applyFill="1" applyBorder="1" applyAlignment="1">
      <alignment vertical="center" wrapText="1"/>
    </xf>
    <xf numFmtId="0" fontId="9" fillId="3" borderId="58" xfId="3" applyNumberFormat="1" applyFont="1" applyFill="1" applyBorder="1" applyAlignment="1">
      <alignment vertical="center" wrapText="1"/>
    </xf>
    <xf numFmtId="0" fontId="9" fillId="3" borderId="111" xfId="3" applyNumberFormat="1" applyFont="1" applyFill="1" applyBorder="1" applyAlignment="1">
      <alignment vertical="center" shrinkToFit="1"/>
    </xf>
    <xf numFmtId="0" fontId="9" fillId="3" borderId="57" xfId="3" applyNumberFormat="1" applyFont="1" applyFill="1" applyBorder="1" applyAlignment="1">
      <alignment vertical="center" shrinkToFit="1"/>
    </xf>
    <xf numFmtId="0" fontId="9" fillId="3" borderId="58" xfId="3" applyNumberFormat="1" applyFont="1" applyFill="1" applyBorder="1" applyAlignment="1">
      <alignment vertical="center" shrinkToFit="1"/>
    </xf>
    <xf numFmtId="41" fontId="9" fillId="3" borderId="29" xfId="3" applyNumberFormat="1" applyFont="1" applyFill="1" applyBorder="1" applyAlignment="1">
      <alignment vertical="center"/>
    </xf>
    <xf numFmtId="41" fontId="9" fillId="3" borderId="72" xfId="3" applyNumberFormat="1" applyFont="1" applyFill="1" applyBorder="1" applyAlignment="1">
      <alignment vertical="center"/>
    </xf>
    <xf numFmtId="41" fontId="9" fillId="3" borderId="111" xfId="3" applyNumberFormat="1" applyFont="1" applyFill="1" applyBorder="1" applyAlignment="1">
      <alignment horizontal="center" vertical="center"/>
    </xf>
    <xf numFmtId="41" fontId="9" fillId="3" borderId="58" xfId="3" applyNumberFormat="1" applyFont="1" applyFill="1" applyBorder="1" applyAlignment="1">
      <alignment horizontal="center" vertical="center"/>
    </xf>
    <xf numFmtId="41" fontId="9" fillId="3" borderId="29" xfId="3" applyNumberFormat="1" applyFont="1" applyFill="1" applyBorder="1" applyAlignment="1">
      <alignment horizontal="center" vertical="center"/>
    </xf>
    <xf numFmtId="41" fontId="9" fillId="3" borderId="72" xfId="3" applyNumberFormat="1" applyFont="1" applyFill="1" applyBorder="1" applyAlignment="1">
      <alignment horizontal="center" vertical="center"/>
    </xf>
    <xf numFmtId="41" fontId="9" fillId="3" borderId="39" xfId="3" applyNumberFormat="1" applyFont="1" applyFill="1" applyBorder="1" applyAlignment="1">
      <alignment horizontal="center" vertical="center"/>
    </xf>
    <xf numFmtId="41" fontId="9" fillId="3" borderId="69" xfId="3" applyNumberFormat="1" applyFont="1" applyFill="1" applyBorder="1" applyAlignment="1">
      <alignment horizontal="center" vertical="center"/>
    </xf>
    <xf numFmtId="41" fontId="9" fillId="3" borderId="117" xfId="3" applyNumberFormat="1" applyFont="1" applyFill="1" applyBorder="1" applyAlignment="1">
      <alignment horizontal="center" vertical="center"/>
    </xf>
    <xf numFmtId="41" fontId="9" fillId="3" borderId="112" xfId="3" applyNumberFormat="1" applyFont="1" applyFill="1" applyBorder="1" applyAlignment="1">
      <alignment horizontal="center" vertical="center"/>
    </xf>
    <xf numFmtId="41" fontId="9" fillId="3" borderId="41" xfId="3" applyNumberFormat="1" applyFont="1" applyFill="1" applyBorder="1" applyAlignment="1">
      <alignment horizontal="center" vertical="center"/>
    </xf>
    <xf numFmtId="41" fontId="9" fillId="3" borderId="70" xfId="3" applyNumberFormat="1" applyFont="1" applyFill="1" applyBorder="1" applyAlignment="1">
      <alignment horizontal="center" vertical="center"/>
    </xf>
    <xf numFmtId="41" fontId="9" fillId="3" borderId="41" xfId="3" applyNumberFormat="1" applyFont="1" applyFill="1" applyBorder="1" applyAlignment="1">
      <alignment horizontal="center" vertical="top" textRotation="255" wrapText="1"/>
    </xf>
    <xf numFmtId="41" fontId="9" fillId="3" borderId="17" xfId="3" applyNumberFormat="1" applyFont="1" applyFill="1" applyBorder="1" applyAlignment="1">
      <alignment horizontal="center" vertical="top" textRotation="255" wrapText="1"/>
    </xf>
    <xf numFmtId="41" fontId="9" fillId="3" borderId="1" xfId="3" applyNumberFormat="1" applyFont="1" applyFill="1" applyBorder="1" applyAlignment="1">
      <alignment horizontal="center" vertical="top" textRotation="255" wrapText="1"/>
    </xf>
    <xf numFmtId="41" fontId="9" fillId="3" borderId="122" xfId="3" applyNumberFormat="1" applyFont="1" applyFill="1" applyBorder="1" applyAlignment="1">
      <alignment vertical="center"/>
    </xf>
    <xf numFmtId="41" fontId="9" fillId="3" borderId="123" xfId="3" applyNumberFormat="1" applyFont="1" applyFill="1" applyBorder="1" applyAlignment="1">
      <alignment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3" fontId="6" fillId="3" borderId="28" xfId="3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6" fillId="3" borderId="27" xfId="3" applyNumberFormat="1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3" borderId="64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桁区切り 2 2" xfId="4"/>
    <cellStyle name="標準" xfId="0" builtinId="0"/>
    <cellStyle name="標準_統計表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A005A"/>
      <rgbColor rgb="00FF8080"/>
      <rgbColor rgb="000066CC"/>
      <rgbColor rgb="00CCCCFF"/>
      <rgbColor rgb="00000080"/>
      <rgbColor rgb="00FF9999"/>
      <rgbColor rgb="00FFCCFF"/>
      <rgbColor rgb="0000FF99"/>
      <rgbColor rgb="00CC0099"/>
      <rgbColor rgb="00A5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08000"/>
      <color rgb="FF000080"/>
      <color rgb="FF000000"/>
      <color rgb="FF008080"/>
      <color rgb="FF5A0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N38"/>
  <sheetViews>
    <sheetView tabSelected="1" showOutlineSymbols="0" zoomScale="80" zoomScaleNormal="80" zoomScaleSheetLayoutView="70" zoomScalePageLayoutView="80" workbookViewId="0">
      <selection activeCell="AN37" sqref="AN37"/>
    </sheetView>
  </sheetViews>
  <sheetFormatPr defaultColWidth="10.875" defaultRowHeight="24" customHeight="1"/>
  <cols>
    <col min="1" max="1" width="5.625" style="1" customWidth="1"/>
    <col min="2" max="2" width="13.375" style="1" customWidth="1"/>
    <col min="3" max="3" width="12.5" style="1" bestFit="1" customWidth="1"/>
    <col min="4" max="8" width="11.625" style="1" customWidth="1"/>
    <col min="9" max="9" width="12.5" style="1" bestFit="1" customWidth="1"/>
    <col min="10" max="10" width="13" style="1" customWidth="1"/>
    <col min="11" max="11" width="9.625" style="1" customWidth="1"/>
    <col min="12" max="12" width="11.625" style="1" customWidth="1"/>
    <col min="13" max="13" width="11.875" style="1" customWidth="1"/>
    <col min="14" max="18" width="11.625" style="1" customWidth="1"/>
    <col min="19" max="19" width="12.5" style="1" bestFit="1" customWidth="1"/>
    <col min="20" max="20" width="11" style="29" customWidth="1"/>
    <col min="21" max="21" width="5.625" style="1" customWidth="1"/>
    <col min="22" max="23" width="13.625" style="1" customWidth="1"/>
    <col min="24" max="28" width="11.625" style="1" customWidth="1"/>
    <col min="29" max="29" width="12.5" style="1" customWidth="1"/>
    <col min="30" max="30" width="11" style="1" customWidth="1"/>
    <col min="31" max="31" width="9.75" style="1" customWidth="1"/>
    <col min="32" max="33" width="13.125" style="1" customWidth="1"/>
    <col min="34" max="38" width="11.625" style="1" customWidth="1"/>
    <col min="39" max="39" width="11.75" style="1" customWidth="1"/>
    <col min="40" max="40" width="11" style="1" customWidth="1"/>
    <col min="41" max="16384" width="10.875" style="1"/>
  </cols>
  <sheetData>
    <row r="1" spans="2:40" ht="49.5" customHeight="1">
      <c r="B1" s="287" t="s">
        <v>103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2" spans="2:40" ht="32.25">
      <c r="B2" s="32" t="s">
        <v>131</v>
      </c>
      <c r="G2" s="31"/>
      <c r="H2" s="31"/>
      <c r="I2" s="31"/>
      <c r="J2" s="31"/>
      <c r="K2" s="31"/>
      <c r="L2" s="31"/>
      <c r="M2" s="31"/>
    </row>
    <row r="3" spans="2:40" ht="17.25">
      <c r="F3" s="249"/>
      <c r="H3" s="249"/>
      <c r="J3" s="249"/>
      <c r="L3" s="26"/>
    </row>
    <row r="4" spans="2:40" ht="24" customHeight="1" thickBot="1">
      <c r="B4" s="33" t="s">
        <v>132</v>
      </c>
      <c r="V4" s="34" t="s">
        <v>137</v>
      </c>
      <c r="AB4" s="3"/>
      <c r="AC4" s="3"/>
      <c r="AD4" s="3"/>
      <c r="AF4" s="35" t="s">
        <v>139</v>
      </c>
    </row>
    <row r="5" spans="2:40" ht="11.25" customHeight="1" thickBot="1">
      <c r="V5" s="300" t="s">
        <v>37</v>
      </c>
      <c r="W5" s="301"/>
      <c r="X5" s="340" t="s">
        <v>100</v>
      </c>
      <c r="Y5" s="294" t="s">
        <v>102</v>
      </c>
      <c r="Z5" s="294" t="s">
        <v>109</v>
      </c>
      <c r="AA5" s="294" t="s">
        <v>124</v>
      </c>
      <c r="AB5" s="360" t="s">
        <v>125</v>
      </c>
      <c r="AC5" s="315" t="s">
        <v>127</v>
      </c>
      <c r="AD5" s="91"/>
      <c r="AE5" s="3"/>
      <c r="AF5" s="300" t="s">
        <v>37</v>
      </c>
      <c r="AG5" s="301"/>
      <c r="AH5" s="322" t="s">
        <v>99</v>
      </c>
      <c r="AI5" s="290" t="s">
        <v>102</v>
      </c>
      <c r="AJ5" s="292" t="s">
        <v>109</v>
      </c>
      <c r="AK5" s="294" t="s">
        <v>124</v>
      </c>
      <c r="AL5" s="315" t="s">
        <v>125</v>
      </c>
      <c r="AM5" s="296" t="s">
        <v>127</v>
      </c>
      <c r="AN5" s="91"/>
    </row>
    <row r="6" spans="2:40" ht="24" customHeight="1" thickBot="1">
      <c r="B6" s="34" t="s">
        <v>133</v>
      </c>
      <c r="K6" s="12"/>
      <c r="L6" s="34" t="s">
        <v>135</v>
      </c>
      <c r="V6" s="302"/>
      <c r="W6" s="303"/>
      <c r="X6" s="341"/>
      <c r="Y6" s="295"/>
      <c r="Z6" s="295"/>
      <c r="AA6" s="295"/>
      <c r="AB6" s="361"/>
      <c r="AC6" s="316"/>
      <c r="AD6" s="162" t="s">
        <v>36</v>
      </c>
      <c r="AE6" s="245"/>
      <c r="AF6" s="302"/>
      <c r="AG6" s="303"/>
      <c r="AH6" s="323"/>
      <c r="AI6" s="291"/>
      <c r="AJ6" s="293"/>
      <c r="AK6" s="295"/>
      <c r="AL6" s="316"/>
      <c r="AM6" s="297"/>
      <c r="AN6" s="162" t="s">
        <v>36</v>
      </c>
    </row>
    <row r="7" spans="2:40" ht="24" customHeight="1" thickBot="1">
      <c r="B7" s="300" t="s">
        <v>37</v>
      </c>
      <c r="C7" s="301"/>
      <c r="D7" s="307" t="s">
        <v>99</v>
      </c>
      <c r="E7" s="290" t="s">
        <v>102</v>
      </c>
      <c r="F7" s="292" t="s">
        <v>109</v>
      </c>
      <c r="G7" s="294" t="s">
        <v>124</v>
      </c>
      <c r="H7" s="315" t="s">
        <v>125</v>
      </c>
      <c r="I7" s="296" t="s">
        <v>127</v>
      </c>
      <c r="J7" s="91"/>
      <c r="K7" s="3"/>
      <c r="L7" s="300" t="s">
        <v>37</v>
      </c>
      <c r="M7" s="301"/>
      <c r="N7" s="322" t="s">
        <v>99</v>
      </c>
      <c r="O7" s="290" t="s">
        <v>102</v>
      </c>
      <c r="P7" s="292" t="s">
        <v>109</v>
      </c>
      <c r="Q7" s="294" t="s">
        <v>124</v>
      </c>
      <c r="R7" s="360" t="s">
        <v>125</v>
      </c>
      <c r="S7" s="296" t="s">
        <v>127</v>
      </c>
      <c r="T7" s="176"/>
      <c r="U7" s="3"/>
      <c r="V7" s="248" t="s">
        <v>42</v>
      </c>
      <c r="W7" s="247"/>
      <c r="X7" s="258">
        <v>1</v>
      </c>
      <c r="Y7" s="55">
        <v>1</v>
      </c>
      <c r="Z7" s="55">
        <v>2</v>
      </c>
      <c r="AA7" s="202">
        <v>2</v>
      </c>
      <c r="AB7" s="203">
        <v>2</v>
      </c>
      <c r="AC7" s="203">
        <v>2</v>
      </c>
      <c r="AD7" s="167">
        <f>AC7-AB7</f>
        <v>0</v>
      </c>
      <c r="AE7" s="7"/>
      <c r="AF7" s="324" t="s">
        <v>51</v>
      </c>
      <c r="AG7" s="325"/>
      <c r="AH7" s="269">
        <v>17</v>
      </c>
      <c r="AI7" s="202">
        <v>17</v>
      </c>
      <c r="AJ7" s="270">
        <v>17</v>
      </c>
      <c r="AK7" s="202">
        <v>17</v>
      </c>
      <c r="AL7" s="270">
        <v>18</v>
      </c>
      <c r="AM7" s="277">
        <v>18</v>
      </c>
      <c r="AN7" s="278">
        <f>AM7-AL7</f>
        <v>0</v>
      </c>
    </row>
    <row r="8" spans="2:40" ht="24" customHeight="1" thickBot="1">
      <c r="B8" s="302"/>
      <c r="C8" s="303"/>
      <c r="D8" s="308"/>
      <c r="E8" s="291"/>
      <c r="F8" s="293"/>
      <c r="G8" s="295"/>
      <c r="H8" s="316"/>
      <c r="I8" s="297"/>
      <c r="J8" s="162" t="s">
        <v>36</v>
      </c>
      <c r="K8" s="3"/>
      <c r="L8" s="302"/>
      <c r="M8" s="303"/>
      <c r="N8" s="323"/>
      <c r="O8" s="291"/>
      <c r="P8" s="293"/>
      <c r="Q8" s="295"/>
      <c r="R8" s="361"/>
      <c r="S8" s="297"/>
      <c r="T8" s="162" t="s">
        <v>36</v>
      </c>
      <c r="U8" s="3"/>
      <c r="V8" s="242" t="s">
        <v>38</v>
      </c>
      <c r="W8" s="243"/>
      <c r="X8" s="225">
        <v>39</v>
      </c>
      <c r="Y8" s="23">
        <v>40</v>
      </c>
      <c r="Z8" s="23">
        <v>52</v>
      </c>
      <c r="AA8" s="5">
        <v>51</v>
      </c>
      <c r="AB8" s="204">
        <v>54</v>
      </c>
      <c r="AC8" s="204">
        <v>52</v>
      </c>
      <c r="AD8" s="167">
        <f t="shared" ref="AD8:AD14" si="0">AC8-AB8</f>
        <v>-2</v>
      </c>
      <c r="AE8" s="7"/>
      <c r="AF8" s="326" t="s">
        <v>101</v>
      </c>
      <c r="AG8" s="327"/>
      <c r="AH8" s="225">
        <v>403</v>
      </c>
      <c r="AI8" s="5">
        <v>417</v>
      </c>
      <c r="AJ8" s="75">
        <v>397</v>
      </c>
      <c r="AK8" s="5">
        <v>407</v>
      </c>
      <c r="AL8" s="75">
        <v>410</v>
      </c>
      <c r="AM8" s="165">
        <v>423</v>
      </c>
      <c r="AN8" s="166">
        <f>AM8-AL8</f>
        <v>13</v>
      </c>
    </row>
    <row r="9" spans="2:40" ht="24" customHeight="1">
      <c r="B9" s="330" t="s">
        <v>108</v>
      </c>
      <c r="C9" s="331"/>
      <c r="D9" s="50">
        <v>182</v>
      </c>
      <c r="E9" s="51">
        <v>176</v>
      </c>
      <c r="F9" s="51">
        <v>166</v>
      </c>
      <c r="G9" s="50">
        <v>158</v>
      </c>
      <c r="H9" s="207">
        <v>152</v>
      </c>
      <c r="I9" s="163">
        <v>141</v>
      </c>
      <c r="J9" s="164">
        <f>I9-H9</f>
        <v>-11</v>
      </c>
      <c r="K9" s="3"/>
      <c r="L9" s="346" t="s">
        <v>42</v>
      </c>
      <c r="M9" s="247" t="s">
        <v>116</v>
      </c>
      <c r="N9" s="258">
        <v>264</v>
      </c>
      <c r="O9" s="55">
        <v>263</v>
      </c>
      <c r="P9" s="55">
        <v>259</v>
      </c>
      <c r="Q9" s="17">
        <v>259</v>
      </c>
      <c r="R9" s="259">
        <v>256</v>
      </c>
      <c r="S9" s="173">
        <v>254</v>
      </c>
      <c r="T9" s="177">
        <f t="shared" ref="T9:T13" si="1">S9-R9</f>
        <v>-2</v>
      </c>
      <c r="U9" s="3"/>
      <c r="V9" s="298" t="s">
        <v>40</v>
      </c>
      <c r="W9" s="299"/>
      <c r="X9" s="225">
        <v>7</v>
      </c>
      <c r="Y9" s="23">
        <v>9</v>
      </c>
      <c r="Z9" s="23">
        <v>10</v>
      </c>
      <c r="AA9" s="5">
        <v>12</v>
      </c>
      <c r="AB9" s="204">
        <v>13</v>
      </c>
      <c r="AC9" s="204">
        <v>14</v>
      </c>
      <c r="AD9" s="167">
        <f t="shared" si="0"/>
        <v>1</v>
      </c>
      <c r="AE9" s="7"/>
      <c r="AF9" s="328" t="s">
        <v>52</v>
      </c>
      <c r="AG9" s="329"/>
      <c r="AH9" s="225">
        <v>1397</v>
      </c>
      <c r="AI9" s="5">
        <v>1446</v>
      </c>
      <c r="AJ9" s="75">
        <v>1454</v>
      </c>
      <c r="AK9" s="5">
        <v>1469</v>
      </c>
      <c r="AL9" s="75">
        <v>1523</v>
      </c>
      <c r="AM9" s="165">
        <v>1553</v>
      </c>
      <c r="AN9" s="166">
        <f>AM9-AL9</f>
        <v>30</v>
      </c>
    </row>
    <row r="10" spans="2:40" ht="24" customHeight="1">
      <c r="B10" s="309" t="s">
        <v>38</v>
      </c>
      <c r="C10" s="310"/>
      <c r="D10" s="5">
        <v>491</v>
      </c>
      <c r="E10" s="5">
        <v>467</v>
      </c>
      <c r="F10" s="7">
        <v>451</v>
      </c>
      <c r="G10" s="5">
        <v>424</v>
      </c>
      <c r="H10" s="75">
        <v>409</v>
      </c>
      <c r="I10" s="165">
        <v>379</v>
      </c>
      <c r="J10" s="166">
        <f t="shared" ref="J10:J20" si="2">I10-H10</f>
        <v>-30</v>
      </c>
      <c r="K10" s="3"/>
      <c r="L10" s="347"/>
      <c r="M10" s="65" t="s">
        <v>117</v>
      </c>
      <c r="N10" s="260">
        <v>8</v>
      </c>
      <c r="O10" s="62">
        <v>7</v>
      </c>
      <c r="P10" s="62">
        <v>7</v>
      </c>
      <c r="Q10" s="16">
        <v>7</v>
      </c>
      <c r="R10" s="206">
        <v>7</v>
      </c>
      <c r="S10" s="168">
        <v>6</v>
      </c>
      <c r="T10" s="177">
        <f t="shared" si="1"/>
        <v>-1</v>
      </c>
      <c r="U10" s="3"/>
      <c r="V10" s="240" t="s">
        <v>104</v>
      </c>
      <c r="W10" s="241"/>
      <c r="X10" s="225">
        <v>1042</v>
      </c>
      <c r="Y10" s="23">
        <v>1051</v>
      </c>
      <c r="Z10" s="23">
        <v>1307</v>
      </c>
      <c r="AA10" s="5">
        <v>1283</v>
      </c>
      <c r="AB10" s="204">
        <v>1250</v>
      </c>
      <c r="AC10" s="204">
        <v>1207</v>
      </c>
      <c r="AD10" s="167">
        <f t="shared" si="0"/>
        <v>-43</v>
      </c>
      <c r="AE10" s="7"/>
      <c r="AF10" s="353" t="s">
        <v>128</v>
      </c>
      <c r="AG10" s="83"/>
      <c r="AH10" s="184">
        <f t="shared" ref="AH10:AM10" si="3">AH11+AH12</f>
        <v>1005</v>
      </c>
      <c r="AI10" s="27">
        <f t="shared" si="3"/>
        <v>1049</v>
      </c>
      <c r="AJ10" s="196">
        <f t="shared" si="3"/>
        <v>1037</v>
      </c>
      <c r="AK10" s="85">
        <f t="shared" si="3"/>
        <v>1045</v>
      </c>
      <c r="AL10" s="7">
        <f t="shared" si="3"/>
        <v>1037</v>
      </c>
      <c r="AM10" s="184">
        <f t="shared" si="3"/>
        <v>1034</v>
      </c>
      <c r="AN10" s="167">
        <f>AM10-AL10</f>
        <v>-3</v>
      </c>
    </row>
    <row r="11" spans="2:40" ht="24" customHeight="1">
      <c r="B11" s="304" t="s">
        <v>107</v>
      </c>
      <c r="C11" s="54" t="s">
        <v>112</v>
      </c>
      <c r="D11" s="5">
        <v>2667</v>
      </c>
      <c r="E11" s="23">
        <v>2445</v>
      </c>
      <c r="F11" s="23">
        <f>140+1886</f>
        <v>2026</v>
      </c>
      <c r="G11" s="5">
        <f>1767+138</f>
        <v>1905</v>
      </c>
      <c r="H11" s="75">
        <v>1711</v>
      </c>
      <c r="I11" s="165">
        <f>128+1371</f>
        <v>1499</v>
      </c>
      <c r="J11" s="167">
        <f t="shared" si="2"/>
        <v>-212</v>
      </c>
      <c r="K11" s="3"/>
      <c r="L11" s="348"/>
      <c r="M11" s="66" t="s">
        <v>118</v>
      </c>
      <c r="N11" s="260">
        <v>272</v>
      </c>
      <c r="O11" s="62">
        <v>270</v>
      </c>
      <c r="P11" s="62">
        <f>P9+P10</f>
        <v>266</v>
      </c>
      <c r="Q11" s="16">
        <f>Q9+Q10</f>
        <v>266</v>
      </c>
      <c r="R11" s="206">
        <f>R9+R10</f>
        <v>263</v>
      </c>
      <c r="S11" s="168">
        <f>S9+S10</f>
        <v>260</v>
      </c>
      <c r="T11" s="177">
        <f t="shared" si="1"/>
        <v>-3</v>
      </c>
      <c r="U11" s="3"/>
      <c r="V11" s="317" t="s">
        <v>110</v>
      </c>
      <c r="W11" s="67"/>
      <c r="X11" s="184">
        <v>63</v>
      </c>
      <c r="Y11" s="27">
        <v>65</v>
      </c>
      <c r="Z11" s="196">
        <f>SUM(Z12:Z13)</f>
        <v>88</v>
      </c>
      <c r="AA11" s="85">
        <v>87</v>
      </c>
      <c r="AB11" s="205">
        <f>AB12+AB13</f>
        <v>88</v>
      </c>
      <c r="AC11" s="205">
        <f>AC12+AC13</f>
        <v>88</v>
      </c>
      <c r="AD11" s="167">
        <f t="shared" si="0"/>
        <v>0</v>
      </c>
      <c r="AE11" s="7"/>
      <c r="AF11" s="318"/>
      <c r="AG11" s="68" t="s">
        <v>129</v>
      </c>
      <c r="AH11" s="225">
        <v>395</v>
      </c>
      <c r="AI11" s="23">
        <v>391</v>
      </c>
      <c r="AJ11" s="23">
        <v>388</v>
      </c>
      <c r="AK11" s="5">
        <v>387</v>
      </c>
      <c r="AL11" s="75">
        <v>378</v>
      </c>
      <c r="AM11" s="165">
        <v>371</v>
      </c>
      <c r="AN11" s="167">
        <f t="shared" ref="AN11:AN12" si="4">AM11-AL11</f>
        <v>-7</v>
      </c>
    </row>
    <row r="12" spans="2:40" ht="24" customHeight="1" thickBot="1">
      <c r="B12" s="305"/>
      <c r="C12" s="54" t="s">
        <v>113</v>
      </c>
      <c r="D12" s="5">
        <v>6648</v>
      </c>
      <c r="E12" s="23">
        <v>6239</v>
      </c>
      <c r="F12" s="23">
        <v>6014</v>
      </c>
      <c r="G12" s="5">
        <v>5642</v>
      </c>
      <c r="H12" s="75">
        <v>5233</v>
      </c>
      <c r="I12" s="165">
        <v>4807</v>
      </c>
      <c r="J12" s="167">
        <f t="shared" si="2"/>
        <v>-426</v>
      </c>
      <c r="K12" s="3"/>
      <c r="L12" s="349" t="s">
        <v>38</v>
      </c>
      <c r="M12" s="350"/>
      <c r="N12" s="225">
        <v>2774</v>
      </c>
      <c r="O12" s="23">
        <v>2760</v>
      </c>
      <c r="P12" s="23">
        <v>2768</v>
      </c>
      <c r="Q12" s="5">
        <v>2738</v>
      </c>
      <c r="R12" s="204">
        <v>2782</v>
      </c>
      <c r="S12" s="165">
        <v>2800</v>
      </c>
      <c r="T12" s="177">
        <f>S12-R12</f>
        <v>18</v>
      </c>
      <c r="U12" s="3"/>
      <c r="V12" s="318"/>
      <c r="W12" s="68" t="s">
        <v>49</v>
      </c>
      <c r="X12" s="225">
        <v>25</v>
      </c>
      <c r="Y12" s="23">
        <v>27</v>
      </c>
      <c r="Z12" s="23">
        <v>36</v>
      </c>
      <c r="AA12" s="5">
        <v>35</v>
      </c>
      <c r="AB12" s="204">
        <v>33</v>
      </c>
      <c r="AC12" s="204">
        <v>31</v>
      </c>
      <c r="AD12" s="164">
        <f t="shared" si="0"/>
        <v>-2</v>
      </c>
      <c r="AE12" s="7"/>
      <c r="AF12" s="319"/>
      <c r="AG12" s="69" t="s">
        <v>130</v>
      </c>
      <c r="AH12" s="260">
        <v>610</v>
      </c>
      <c r="AI12" s="62">
        <v>658</v>
      </c>
      <c r="AJ12" s="62">
        <v>649</v>
      </c>
      <c r="AK12" s="16">
        <v>658</v>
      </c>
      <c r="AL12" s="208">
        <v>659</v>
      </c>
      <c r="AM12" s="168">
        <v>663</v>
      </c>
      <c r="AN12" s="286">
        <f t="shared" si="4"/>
        <v>4</v>
      </c>
    </row>
    <row r="13" spans="2:40" ht="24" customHeight="1" thickTop="1" thickBot="1">
      <c r="B13" s="306"/>
      <c r="C13" s="54" t="s">
        <v>114</v>
      </c>
      <c r="D13" s="40">
        <v>9315</v>
      </c>
      <c r="E13" s="41">
        <v>8684</v>
      </c>
      <c r="F13" s="41">
        <f>F11+F12</f>
        <v>8040</v>
      </c>
      <c r="G13" s="40">
        <f>G11+G12</f>
        <v>7547</v>
      </c>
      <c r="H13" s="75">
        <f>H11+H12</f>
        <v>6944</v>
      </c>
      <c r="I13" s="165">
        <f>I11+I12</f>
        <v>6306</v>
      </c>
      <c r="J13" s="167">
        <f t="shared" si="2"/>
        <v>-638</v>
      </c>
      <c r="K13" s="3"/>
      <c r="L13" s="298" t="s">
        <v>40</v>
      </c>
      <c r="M13" s="299"/>
      <c r="N13" s="225">
        <v>382</v>
      </c>
      <c r="O13" s="23">
        <v>405</v>
      </c>
      <c r="P13" s="23">
        <v>447</v>
      </c>
      <c r="Q13" s="5">
        <v>475</v>
      </c>
      <c r="R13" s="204">
        <v>526</v>
      </c>
      <c r="S13" s="165">
        <v>551</v>
      </c>
      <c r="T13" s="177">
        <f t="shared" si="1"/>
        <v>25</v>
      </c>
      <c r="U13" s="3"/>
      <c r="V13" s="319"/>
      <c r="W13" s="76" t="s">
        <v>50</v>
      </c>
      <c r="X13" s="260">
        <v>38</v>
      </c>
      <c r="Y13" s="62">
        <v>38</v>
      </c>
      <c r="Z13" s="62">
        <v>52</v>
      </c>
      <c r="AA13" s="16">
        <v>52</v>
      </c>
      <c r="AB13" s="206">
        <v>55</v>
      </c>
      <c r="AC13" s="206">
        <v>57</v>
      </c>
      <c r="AD13" s="200">
        <f>AC13-AB13</f>
        <v>2</v>
      </c>
      <c r="AE13" s="7"/>
      <c r="AF13" s="364" t="s">
        <v>151</v>
      </c>
      <c r="AG13" s="365"/>
      <c r="AH13" s="266">
        <f t="shared" ref="AH13:AM13" si="5">AH9/AH8</f>
        <v>3.5</v>
      </c>
      <c r="AI13" s="63">
        <f t="shared" si="5"/>
        <v>3.5</v>
      </c>
      <c r="AJ13" s="63">
        <f t="shared" si="5"/>
        <v>3.7</v>
      </c>
      <c r="AK13" s="63">
        <f t="shared" si="5"/>
        <v>3.6</v>
      </c>
      <c r="AL13" s="267">
        <f t="shared" si="5"/>
        <v>3.7</v>
      </c>
      <c r="AM13" s="265">
        <f t="shared" si="5"/>
        <v>3.7</v>
      </c>
      <c r="AN13" s="280">
        <f>AL13-AM13</f>
        <v>0</v>
      </c>
    </row>
    <row r="14" spans="2:40" ht="24" customHeight="1" thickTop="1" thickBot="1">
      <c r="B14" s="317" t="s">
        <v>110</v>
      </c>
      <c r="C14" s="67"/>
      <c r="D14" s="5">
        <f t="shared" ref="D14:I14" si="6">D15+D16</f>
        <v>910</v>
      </c>
      <c r="E14" s="23">
        <f t="shared" si="6"/>
        <v>896</v>
      </c>
      <c r="F14" s="23">
        <f t="shared" si="6"/>
        <v>895</v>
      </c>
      <c r="G14" s="5">
        <f t="shared" si="6"/>
        <v>850</v>
      </c>
      <c r="H14" s="75">
        <f t="shared" si="6"/>
        <v>819</v>
      </c>
      <c r="I14" s="165">
        <f t="shared" si="6"/>
        <v>798</v>
      </c>
      <c r="J14" s="167">
        <f t="shared" si="2"/>
        <v>-21</v>
      </c>
      <c r="K14" s="3"/>
      <c r="L14" s="309" t="s">
        <v>41</v>
      </c>
      <c r="M14" s="310"/>
      <c r="N14" s="225">
        <v>59233</v>
      </c>
      <c r="O14" s="23">
        <v>58558</v>
      </c>
      <c r="P14" s="23">
        <v>57705</v>
      </c>
      <c r="Q14" s="5">
        <v>56464</v>
      </c>
      <c r="R14" s="204">
        <v>55848</v>
      </c>
      <c r="S14" s="165">
        <v>54625</v>
      </c>
      <c r="T14" s="177">
        <f>S14-R14</f>
        <v>-1223</v>
      </c>
      <c r="U14" s="3"/>
      <c r="V14" s="334" t="s">
        <v>149</v>
      </c>
      <c r="W14" s="335"/>
      <c r="X14" s="266">
        <f t="shared" ref="X14:AC14" si="7">X10/X8</f>
        <v>26.7</v>
      </c>
      <c r="Y14" s="63">
        <f t="shared" si="7"/>
        <v>26.3</v>
      </c>
      <c r="Z14" s="63">
        <f t="shared" si="7"/>
        <v>25.1</v>
      </c>
      <c r="AA14" s="63">
        <f t="shared" si="7"/>
        <v>25.2</v>
      </c>
      <c r="AB14" s="267">
        <f t="shared" si="7"/>
        <v>23.1</v>
      </c>
      <c r="AC14" s="265">
        <f t="shared" si="7"/>
        <v>23.2</v>
      </c>
      <c r="AD14" s="181">
        <f t="shared" si="0"/>
        <v>0.1</v>
      </c>
      <c r="AE14" s="15"/>
      <c r="AF14" s="366" t="s">
        <v>152</v>
      </c>
      <c r="AG14" s="367"/>
      <c r="AH14" s="264">
        <f>AH9/AH10</f>
        <v>1.4</v>
      </c>
      <c r="AI14" s="60">
        <f t="shared" ref="AI14:AM14" si="8">AI9/AI10</f>
        <v>1.4</v>
      </c>
      <c r="AJ14" s="60">
        <f t="shared" si="8"/>
        <v>1.4</v>
      </c>
      <c r="AK14" s="60">
        <f t="shared" si="8"/>
        <v>1.4</v>
      </c>
      <c r="AL14" s="190">
        <f t="shared" si="8"/>
        <v>1.5</v>
      </c>
      <c r="AM14" s="257">
        <f t="shared" si="8"/>
        <v>1.5</v>
      </c>
      <c r="AN14" s="279">
        <f>AL14-AM14</f>
        <v>0</v>
      </c>
    </row>
    <row r="15" spans="2:40" ht="24" customHeight="1" thickBot="1">
      <c r="B15" s="318"/>
      <c r="C15" s="68" t="s">
        <v>49</v>
      </c>
      <c r="D15" s="16">
        <v>53</v>
      </c>
      <c r="E15" s="62">
        <v>59</v>
      </c>
      <c r="F15" s="62">
        <v>57</v>
      </c>
      <c r="G15" s="16">
        <v>55</v>
      </c>
      <c r="H15" s="208">
        <v>53</v>
      </c>
      <c r="I15" s="168">
        <v>54</v>
      </c>
      <c r="J15" s="167">
        <f t="shared" si="2"/>
        <v>1</v>
      </c>
      <c r="K15" s="3"/>
      <c r="L15" s="317" t="s">
        <v>110</v>
      </c>
      <c r="M15" s="67"/>
      <c r="N15" s="225">
        <v>4303</v>
      </c>
      <c r="O15" s="41">
        <v>4298</v>
      </c>
      <c r="P15" s="41">
        <f>P16+P17</f>
        <v>4288</v>
      </c>
      <c r="Q15" s="40">
        <f>Q16+Q17</f>
        <v>4261</v>
      </c>
      <c r="R15" s="204">
        <f>R16+R17</f>
        <v>4308</v>
      </c>
      <c r="S15" s="165">
        <f>S16+S17</f>
        <v>4292</v>
      </c>
      <c r="T15" s="177">
        <f>S15-R15</f>
        <v>-16</v>
      </c>
      <c r="U15" s="3"/>
      <c r="V15" s="338" t="s">
        <v>150</v>
      </c>
      <c r="W15" s="339"/>
      <c r="X15" s="264">
        <f t="shared" ref="X15:AC15" si="9">X10/X11</f>
        <v>16.5</v>
      </c>
      <c r="Y15" s="60">
        <f t="shared" si="9"/>
        <v>16.2</v>
      </c>
      <c r="Z15" s="60">
        <f t="shared" si="9"/>
        <v>14.9</v>
      </c>
      <c r="AA15" s="60">
        <f t="shared" si="9"/>
        <v>14.7</v>
      </c>
      <c r="AB15" s="190">
        <f t="shared" si="9"/>
        <v>14.2</v>
      </c>
      <c r="AC15" s="257">
        <f t="shared" si="9"/>
        <v>13.7</v>
      </c>
      <c r="AD15" s="239">
        <f>AC15-AB15</f>
        <v>-0.5</v>
      </c>
      <c r="AE15" s="15"/>
      <c r="AF15" s="245"/>
      <c r="AG15" s="245"/>
      <c r="AH15" s="4"/>
      <c r="AI15" s="4"/>
      <c r="AJ15" s="4"/>
      <c r="AK15" s="4"/>
      <c r="AL15" s="4"/>
      <c r="AM15" s="4"/>
      <c r="AN15" s="4"/>
    </row>
    <row r="16" spans="2:40" ht="24" customHeight="1" thickBot="1">
      <c r="B16" s="357"/>
      <c r="C16" s="253" t="s">
        <v>50</v>
      </c>
      <c r="D16" s="16">
        <v>857</v>
      </c>
      <c r="E16" s="62">
        <v>837</v>
      </c>
      <c r="F16" s="62">
        <v>838</v>
      </c>
      <c r="G16" s="16">
        <v>795</v>
      </c>
      <c r="H16" s="208">
        <v>766</v>
      </c>
      <c r="I16" s="168">
        <v>744</v>
      </c>
      <c r="J16" s="167">
        <f t="shared" si="2"/>
        <v>-22</v>
      </c>
      <c r="K16" s="3"/>
      <c r="L16" s="318"/>
      <c r="M16" s="68" t="s">
        <v>49</v>
      </c>
      <c r="N16" s="225">
        <v>1600</v>
      </c>
      <c r="O16" s="23">
        <v>1600</v>
      </c>
      <c r="P16" s="23">
        <v>1571</v>
      </c>
      <c r="Q16" s="5">
        <v>1559</v>
      </c>
      <c r="R16" s="204">
        <v>1587</v>
      </c>
      <c r="S16" s="165">
        <v>1579</v>
      </c>
      <c r="T16" s="177">
        <f>S16-R16</f>
        <v>-8</v>
      </c>
      <c r="U16" s="3"/>
      <c r="V16" s="72" t="s">
        <v>106</v>
      </c>
      <c r="W16" s="73"/>
      <c r="X16" s="15"/>
      <c r="Y16" s="15"/>
      <c r="Z16" s="15"/>
      <c r="AA16" s="28"/>
      <c r="AB16" s="15"/>
      <c r="AC16" s="15"/>
      <c r="AD16" s="15"/>
      <c r="AE16" s="15"/>
      <c r="AF16" s="35" t="s">
        <v>140</v>
      </c>
    </row>
    <row r="17" spans="2:40" ht="24" customHeight="1" thickBot="1">
      <c r="B17" s="362" t="s">
        <v>39</v>
      </c>
      <c r="C17" s="363"/>
      <c r="D17" s="16">
        <v>5018</v>
      </c>
      <c r="E17" s="62">
        <v>4674</v>
      </c>
      <c r="F17" s="62">
        <v>4427</v>
      </c>
      <c r="G17" s="16">
        <v>3820</v>
      </c>
      <c r="H17" s="208">
        <v>3628</v>
      </c>
      <c r="I17" s="234">
        <v>3249</v>
      </c>
      <c r="J17" s="200">
        <f t="shared" si="2"/>
        <v>-379</v>
      </c>
      <c r="K17" s="3"/>
      <c r="L17" s="319"/>
      <c r="M17" s="69" t="s">
        <v>50</v>
      </c>
      <c r="N17" s="261">
        <v>2703</v>
      </c>
      <c r="O17" s="24">
        <v>2698</v>
      </c>
      <c r="P17" s="24">
        <v>2717</v>
      </c>
      <c r="Q17" s="21">
        <v>2702</v>
      </c>
      <c r="R17" s="262">
        <v>2721</v>
      </c>
      <c r="S17" s="178">
        <v>2713</v>
      </c>
      <c r="T17" s="179">
        <f t="shared" ref="T17" si="10">S17-R17</f>
        <v>-8</v>
      </c>
      <c r="U17" s="3"/>
      <c r="V17" s="12"/>
      <c r="AE17" s="15"/>
      <c r="AF17" s="300" t="s">
        <v>37</v>
      </c>
      <c r="AG17" s="301"/>
      <c r="AH17" s="322" t="s">
        <v>99</v>
      </c>
      <c r="AI17" s="290" t="s">
        <v>102</v>
      </c>
      <c r="AJ17" s="292" t="s">
        <v>109</v>
      </c>
      <c r="AK17" s="294" t="s">
        <v>124</v>
      </c>
      <c r="AL17" s="355" t="s">
        <v>125</v>
      </c>
      <c r="AM17" s="296" t="s">
        <v>127</v>
      </c>
      <c r="AN17" s="91"/>
    </row>
    <row r="18" spans="2:40" ht="24" customHeight="1" thickTop="1" thickBot="1">
      <c r="B18" s="320" t="s">
        <v>142</v>
      </c>
      <c r="C18" s="321"/>
      <c r="D18" s="63">
        <v>10.199999999999999</v>
      </c>
      <c r="E18" s="64">
        <v>9.6999999999999993</v>
      </c>
      <c r="F18" s="64">
        <f>F13/F14</f>
        <v>9</v>
      </c>
      <c r="G18" s="63">
        <v>8.9</v>
      </c>
      <c r="H18" s="209">
        <f>H13/H14</f>
        <v>8.5</v>
      </c>
      <c r="I18" s="217">
        <f>I13/I14</f>
        <v>7.9</v>
      </c>
      <c r="J18" s="175">
        <f t="shared" si="2"/>
        <v>-0.6</v>
      </c>
      <c r="K18" s="3"/>
      <c r="L18" s="334" t="s">
        <v>144</v>
      </c>
      <c r="M18" s="335"/>
      <c r="N18" s="180">
        <f t="shared" ref="N18:S18" si="11">N14/N12</f>
        <v>21.4</v>
      </c>
      <c r="O18" s="6">
        <f t="shared" si="11"/>
        <v>21.2</v>
      </c>
      <c r="P18" s="6">
        <f t="shared" si="11"/>
        <v>20.8</v>
      </c>
      <c r="Q18" s="213">
        <f t="shared" si="11"/>
        <v>20.6</v>
      </c>
      <c r="R18" s="263">
        <f t="shared" si="11"/>
        <v>20.100000000000001</v>
      </c>
      <c r="S18" s="180">
        <f t="shared" si="11"/>
        <v>19.5</v>
      </c>
      <c r="T18" s="181">
        <f>S18-R18</f>
        <v>-0.6</v>
      </c>
      <c r="U18" s="3"/>
      <c r="V18" s="34" t="s">
        <v>138</v>
      </c>
      <c r="AF18" s="302"/>
      <c r="AG18" s="303"/>
      <c r="AH18" s="323"/>
      <c r="AI18" s="291"/>
      <c r="AJ18" s="293"/>
      <c r="AK18" s="295"/>
      <c r="AL18" s="356"/>
      <c r="AM18" s="297"/>
      <c r="AN18" s="162" t="s">
        <v>36</v>
      </c>
    </row>
    <row r="19" spans="2:40" ht="24" customHeight="1" thickBot="1">
      <c r="B19" s="332" t="s">
        <v>115</v>
      </c>
      <c r="C19" s="333"/>
      <c r="D19" s="20">
        <v>51.9</v>
      </c>
      <c r="E19" s="20">
        <v>49.1</v>
      </c>
      <c r="F19" s="20">
        <f>F17/F20*100</f>
        <v>46.8</v>
      </c>
      <c r="G19" s="212">
        <v>42.5</v>
      </c>
      <c r="H19" s="210">
        <f>H17/H20*100</f>
        <v>39.700000000000003</v>
      </c>
      <c r="I19" s="169">
        <f>I17/I20*100</f>
        <v>37.200000000000003</v>
      </c>
      <c r="J19" s="170">
        <f t="shared" si="2"/>
        <v>-2.5</v>
      </c>
      <c r="K19" s="3"/>
      <c r="L19" s="288" t="s">
        <v>145</v>
      </c>
      <c r="M19" s="289"/>
      <c r="N19" s="264">
        <f>N14/N15</f>
        <v>13.8</v>
      </c>
      <c r="O19" s="60">
        <f t="shared" ref="O19:Q19" si="12">O14/O15</f>
        <v>13.6</v>
      </c>
      <c r="P19" s="60">
        <f t="shared" si="12"/>
        <v>13.5</v>
      </c>
      <c r="Q19" s="60">
        <f t="shared" si="12"/>
        <v>13.3</v>
      </c>
      <c r="R19" s="190">
        <f>R14/R15</f>
        <v>13</v>
      </c>
      <c r="S19" s="264">
        <f>S14/S15</f>
        <v>12.7</v>
      </c>
      <c r="T19" s="276">
        <f>S19-R19</f>
        <v>-0.3</v>
      </c>
      <c r="U19" s="3"/>
      <c r="V19" s="300" t="s">
        <v>37</v>
      </c>
      <c r="W19" s="301"/>
      <c r="X19" s="322" t="s">
        <v>99</v>
      </c>
      <c r="Y19" s="290" t="s">
        <v>102</v>
      </c>
      <c r="Z19" s="292" t="s">
        <v>109</v>
      </c>
      <c r="AA19" s="294" t="s">
        <v>124</v>
      </c>
      <c r="AB19" s="315" t="s">
        <v>125</v>
      </c>
      <c r="AC19" s="296" t="s">
        <v>127</v>
      </c>
      <c r="AD19" s="91"/>
      <c r="AF19" s="255" t="s">
        <v>51</v>
      </c>
      <c r="AG19" s="256"/>
      <c r="AH19" s="281">
        <v>45</v>
      </c>
      <c r="AI19" s="281">
        <v>48</v>
      </c>
      <c r="AJ19" s="282">
        <v>48</v>
      </c>
      <c r="AK19" s="281">
        <v>49</v>
      </c>
      <c r="AL19" s="283">
        <v>48</v>
      </c>
      <c r="AM19" s="284">
        <v>49</v>
      </c>
      <c r="AN19" s="278">
        <f>AM19-AL19</f>
        <v>1</v>
      </c>
    </row>
    <row r="20" spans="2:40" ht="24" customHeight="1" thickBot="1">
      <c r="B20" s="336" t="s">
        <v>143</v>
      </c>
      <c r="C20" s="337"/>
      <c r="D20" s="48">
        <v>9672</v>
      </c>
      <c r="E20" s="49">
        <f>9413+107</f>
        <v>9520</v>
      </c>
      <c r="F20" s="49">
        <f>9314+147</f>
        <v>9461</v>
      </c>
      <c r="G20" s="48">
        <v>8983</v>
      </c>
      <c r="H20" s="211">
        <f>9022+123</f>
        <v>9145</v>
      </c>
      <c r="I20" s="171">
        <f>8630+115</f>
        <v>8745</v>
      </c>
      <c r="J20" s="172">
        <f t="shared" si="2"/>
        <v>-400</v>
      </c>
      <c r="K20" s="3"/>
      <c r="N20" s="42"/>
      <c r="O20" s="42"/>
      <c r="P20" s="42"/>
      <c r="Q20" s="42"/>
      <c r="R20" s="42"/>
      <c r="S20" s="42"/>
      <c r="U20" s="3"/>
      <c r="V20" s="302"/>
      <c r="W20" s="303"/>
      <c r="X20" s="323"/>
      <c r="Y20" s="291"/>
      <c r="Z20" s="293"/>
      <c r="AA20" s="295"/>
      <c r="AB20" s="316"/>
      <c r="AC20" s="297"/>
      <c r="AD20" s="162" t="s">
        <v>36</v>
      </c>
      <c r="AF20" s="86" t="s">
        <v>91</v>
      </c>
      <c r="AG20" s="89" t="s">
        <v>54</v>
      </c>
      <c r="AH20" s="19">
        <v>387</v>
      </c>
      <c r="AI20" s="19">
        <v>372</v>
      </c>
      <c r="AJ20" s="84">
        <v>279</v>
      </c>
      <c r="AK20" s="19">
        <v>257</v>
      </c>
      <c r="AL20" s="189">
        <v>230</v>
      </c>
      <c r="AM20" s="187">
        <v>195</v>
      </c>
      <c r="AN20" s="166">
        <f>AM20-AL20</f>
        <v>-35</v>
      </c>
    </row>
    <row r="21" spans="2:40" ht="24" customHeight="1">
      <c r="N21" s="42"/>
      <c r="O21" s="42"/>
      <c r="P21" s="42"/>
      <c r="Q21" s="42"/>
      <c r="R21" s="42"/>
      <c r="S21" s="42"/>
      <c r="U21" s="3"/>
      <c r="V21" s="246" t="s">
        <v>42</v>
      </c>
      <c r="W21" s="54" t="s">
        <v>45</v>
      </c>
      <c r="X21" s="269">
        <v>51</v>
      </c>
      <c r="Y21" s="202">
        <v>51</v>
      </c>
      <c r="Z21" s="270">
        <f>37+14</f>
        <v>51</v>
      </c>
      <c r="AA21" s="202">
        <v>51</v>
      </c>
      <c r="AB21" s="203">
        <v>50</v>
      </c>
      <c r="AC21" s="74">
        <v>50</v>
      </c>
      <c r="AD21" s="177">
        <f>AC21-AB21</f>
        <v>0</v>
      </c>
      <c r="AF21" s="87"/>
      <c r="AG21" s="89" t="s">
        <v>55</v>
      </c>
      <c r="AH21" s="19">
        <v>3742</v>
      </c>
      <c r="AI21" s="19">
        <v>3716</v>
      </c>
      <c r="AJ21" s="84">
        <v>3752</v>
      </c>
      <c r="AK21" s="19">
        <v>3939</v>
      </c>
      <c r="AL21" s="189">
        <v>3871</v>
      </c>
      <c r="AM21" s="187">
        <v>3651</v>
      </c>
      <c r="AN21" s="166">
        <f t="shared" ref="AN21:AN24" si="13">AM21-AL21</f>
        <v>-220</v>
      </c>
    </row>
    <row r="22" spans="2:40" ht="24" customHeight="1">
      <c r="L22" s="2"/>
      <c r="R22" s="3"/>
      <c r="S22" s="3"/>
      <c r="T22" s="30"/>
      <c r="U22" s="3"/>
      <c r="V22" s="246"/>
      <c r="W22" s="54" t="s">
        <v>46</v>
      </c>
      <c r="X22" s="225">
        <v>1</v>
      </c>
      <c r="Y22" s="5">
        <v>1</v>
      </c>
      <c r="Z22" s="75">
        <v>1</v>
      </c>
      <c r="AA22" s="5">
        <v>1</v>
      </c>
      <c r="AB22" s="204">
        <v>1</v>
      </c>
      <c r="AC22" s="75">
        <v>1</v>
      </c>
      <c r="AD22" s="177">
        <f t="shared" ref="AD22:AD32" si="14">AC22-AB22</f>
        <v>0</v>
      </c>
      <c r="AF22" s="87"/>
      <c r="AG22" s="89" t="s">
        <v>56</v>
      </c>
      <c r="AH22" s="19">
        <v>253</v>
      </c>
      <c r="AI22" s="19">
        <v>244</v>
      </c>
      <c r="AJ22" s="84">
        <v>185</v>
      </c>
      <c r="AK22" s="19">
        <v>164</v>
      </c>
      <c r="AL22" s="189">
        <v>186</v>
      </c>
      <c r="AM22" s="187">
        <v>208</v>
      </c>
      <c r="AN22" s="166">
        <f>AM22-AL22</f>
        <v>22</v>
      </c>
    </row>
    <row r="23" spans="2:40" ht="24" customHeight="1" thickBot="1">
      <c r="B23" s="34" t="s">
        <v>134</v>
      </c>
      <c r="L23" s="34" t="s">
        <v>136</v>
      </c>
      <c r="T23" s="30"/>
      <c r="U23" s="3"/>
      <c r="V23" s="246"/>
      <c r="W23" s="54" t="s">
        <v>119</v>
      </c>
      <c r="X23" s="225">
        <v>3</v>
      </c>
      <c r="Y23" s="5">
        <v>3</v>
      </c>
      <c r="Z23" s="75">
        <v>3</v>
      </c>
      <c r="AA23" s="5">
        <v>3</v>
      </c>
      <c r="AB23" s="204">
        <v>3</v>
      </c>
      <c r="AC23" s="75">
        <v>3</v>
      </c>
      <c r="AD23" s="177">
        <f t="shared" si="14"/>
        <v>0</v>
      </c>
      <c r="AF23" s="88"/>
      <c r="AG23" s="90" t="s">
        <v>114</v>
      </c>
      <c r="AH23" s="19">
        <v>4382</v>
      </c>
      <c r="AI23" s="19">
        <v>4332</v>
      </c>
      <c r="AJ23" s="84">
        <f t="shared" ref="AJ23:AK23" si="15">SUM(AJ20:AJ22)</f>
        <v>4216</v>
      </c>
      <c r="AK23" s="19">
        <f t="shared" si="15"/>
        <v>4360</v>
      </c>
      <c r="AL23" s="189">
        <f>AL20+AL21+AL22</f>
        <v>4287</v>
      </c>
      <c r="AM23" s="187">
        <f>AM20+AM21+AM22</f>
        <v>4054</v>
      </c>
      <c r="AN23" s="166">
        <f t="shared" si="13"/>
        <v>-233</v>
      </c>
    </row>
    <row r="24" spans="2:40" ht="24" customHeight="1" thickBot="1">
      <c r="B24" s="300" t="s">
        <v>37</v>
      </c>
      <c r="C24" s="301"/>
      <c r="D24" s="322" t="s">
        <v>99</v>
      </c>
      <c r="E24" s="290" t="s">
        <v>102</v>
      </c>
      <c r="F24" s="292" t="s">
        <v>109</v>
      </c>
      <c r="G24" s="294" t="s">
        <v>124</v>
      </c>
      <c r="H24" s="315" t="s">
        <v>125</v>
      </c>
      <c r="I24" s="296" t="s">
        <v>127</v>
      </c>
      <c r="J24" s="91"/>
      <c r="L24" s="300" t="s">
        <v>37</v>
      </c>
      <c r="M24" s="301"/>
      <c r="N24" s="322" t="s">
        <v>99</v>
      </c>
      <c r="O24" s="290" t="s">
        <v>102</v>
      </c>
      <c r="P24" s="292" t="s">
        <v>109</v>
      </c>
      <c r="Q24" s="294" t="s">
        <v>124</v>
      </c>
      <c r="R24" s="355" t="s">
        <v>125</v>
      </c>
      <c r="S24" s="315" t="s">
        <v>127</v>
      </c>
      <c r="T24" s="176"/>
      <c r="U24" s="3"/>
      <c r="V24" s="77"/>
      <c r="W24" s="54" t="s">
        <v>120</v>
      </c>
      <c r="X24" s="225">
        <v>55</v>
      </c>
      <c r="Y24" s="5">
        <v>55</v>
      </c>
      <c r="Z24" s="75">
        <f t="shared" ref="Z24:AA24" si="16">SUM(Z21:Z23)</f>
        <v>55</v>
      </c>
      <c r="AA24" s="5">
        <f t="shared" si="16"/>
        <v>55</v>
      </c>
      <c r="AB24" s="204">
        <f>AB21+AB22+AB23</f>
        <v>54</v>
      </c>
      <c r="AC24" s="75">
        <f>AC21+AC22+AC23</f>
        <v>54</v>
      </c>
      <c r="AD24" s="177">
        <f t="shared" si="14"/>
        <v>0</v>
      </c>
      <c r="AF24" s="254" t="s">
        <v>53</v>
      </c>
      <c r="AG24" s="250"/>
      <c r="AH24" s="19">
        <v>1901</v>
      </c>
      <c r="AI24" s="19">
        <v>1968</v>
      </c>
      <c r="AJ24" s="84">
        <v>1897</v>
      </c>
      <c r="AK24" s="19">
        <v>1963</v>
      </c>
      <c r="AL24" s="189">
        <v>1873</v>
      </c>
      <c r="AM24" s="187">
        <v>1695</v>
      </c>
      <c r="AN24" s="166">
        <f t="shared" si="13"/>
        <v>-178</v>
      </c>
    </row>
    <row r="25" spans="2:40" ht="24" customHeight="1" thickBot="1">
      <c r="B25" s="302"/>
      <c r="C25" s="303"/>
      <c r="D25" s="323"/>
      <c r="E25" s="291"/>
      <c r="F25" s="293"/>
      <c r="G25" s="295"/>
      <c r="H25" s="316"/>
      <c r="I25" s="297"/>
      <c r="J25" s="162" t="s">
        <v>36</v>
      </c>
      <c r="L25" s="302"/>
      <c r="M25" s="303"/>
      <c r="N25" s="323"/>
      <c r="O25" s="291"/>
      <c r="P25" s="293"/>
      <c r="Q25" s="295"/>
      <c r="R25" s="356"/>
      <c r="S25" s="316"/>
      <c r="T25" s="162" t="s">
        <v>36</v>
      </c>
      <c r="U25" s="3"/>
      <c r="V25" s="78" t="s">
        <v>43</v>
      </c>
      <c r="W25" s="81" t="s">
        <v>48</v>
      </c>
      <c r="X25" s="225">
        <v>22040</v>
      </c>
      <c r="Y25" s="5">
        <v>21713</v>
      </c>
      <c r="Z25" s="75">
        <v>20844</v>
      </c>
      <c r="AA25" s="5">
        <v>20219</v>
      </c>
      <c r="AB25" s="204">
        <v>19755</v>
      </c>
      <c r="AC25" s="75">
        <v>19754</v>
      </c>
      <c r="AD25" s="177">
        <f t="shared" si="14"/>
        <v>-1</v>
      </c>
      <c r="AF25" s="353" t="s">
        <v>128</v>
      </c>
      <c r="AG25" s="83"/>
      <c r="AH25" s="184">
        <f>AH26+AH27</f>
        <v>402</v>
      </c>
      <c r="AI25" s="5">
        <f t="shared" ref="AI25:AM25" si="17">AI26+AI27</f>
        <v>406</v>
      </c>
      <c r="AJ25" s="5">
        <f t="shared" si="17"/>
        <v>400</v>
      </c>
      <c r="AK25" s="5">
        <f t="shared" si="17"/>
        <v>412</v>
      </c>
      <c r="AL25" s="7">
        <f t="shared" si="17"/>
        <v>397</v>
      </c>
      <c r="AM25" s="184">
        <f t="shared" si="17"/>
        <v>399</v>
      </c>
      <c r="AN25" s="167">
        <f>AM25-AL25</f>
        <v>2</v>
      </c>
    </row>
    <row r="26" spans="2:40" ht="24" customHeight="1">
      <c r="B26" s="330" t="s">
        <v>108</v>
      </c>
      <c r="C26" s="331"/>
      <c r="D26" s="224">
        <v>91</v>
      </c>
      <c r="E26" s="197">
        <v>101</v>
      </c>
      <c r="F26" s="197">
        <v>108</v>
      </c>
      <c r="G26" s="202">
        <v>114</v>
      </c>
      <c r="H26" s="203">
        <v>118</v>
      </c>
      <c r="I26" s="74">
        <v>121</v>
      </c>
      <c r="J26" s="164">
        <f t="shared" ref="J26:J30" si="18">I26-H26</f>
        <v>3</v>
      </c>
      <c r="L26" s="330" t="s">
        <v>42</v>
      </c>
      <c r="M26" s="331"/>
      <c r="N26" s="258">
        <v>138</v>
      </c>
      <c r="O26" s="55">
        <v>132</v>
      </c>
      <c r="P26" s="55">
        <v>130</v>
      </c>
      <c r="Q26" s="17">
        <v>129</v>
      </c>
      <c r="R26" s="259">
        <v>129</v>
      </c>
      <c r="S26" s="74">
        <v>127</v>
      </c>
      <c r="T26" s="167">
        <f>S26-R26</f>
        <v>-2</v>
      </c>
      <c r="U26" s="3"/>
      <c r="V26" s="244"/>
      <c r="W26" s="81" t="s">
        <v>47</v>
      </c>
      <c r="X26" s="225">
        <v>9289</v>
      </c>
      <c r="Y26" s="5">
        <v>9133</v>
      </c>
      <c r="Z26" s="75">
        <v>9093</v>
      </c>
      <c r="AA26" s="5">
        <v>9081</v>
      </c>
      <c r="AB26" s="204">
        <v>9149</v>
      </c>
      <c r="AC26" s="75">
        <v>8883</v>
      </c>
      <c r="AD26" s="177">
        <f t="shared" si="14"/>
        <v>-266</v>
      </c>
      <c r="AF26" s="318"/>
      <c r="AG26" s="68" t="s">
        <v>129</v>
      </c>
      <c r="AH26" s="225">
        <v>200</v>
      </c>
      <c r="AI26" s="23">
        <v>212</v>
      </c>
      <c r="AJ26" s="23">
        <v>205</v>
      </c>
      <c r="AK26" s="5">
        <v>212</v>
      </c>
      <c r="AL26" s="75">
        <v>208</v>
      </c>
      <c r="AM26" s="165">
        <v>206</v>
      </c>
      <c r="AN26" s="167">
        <f t="shared" ref="AN26:AN27" si="19">AM26-AL26</f>
        <v>-2</v>
      </c>
    </row>
    <row r="27" spans="2:40" ht="24" customHeight="1" thickBot="1">
      <c r="B27" s="309" t="s">
        <v>38</v>
      </c>
      <c r="C27" s="310"/>
      <c r="D27" s="225">
        <v>349</v>
      </c>
      <c r="E27" s="56">
        <v>372</v>
      </c>
      <c r="F27" s="56">
        <v>393</v>
      </c>
      <c r="G27" s="220">
        <v>398</v>
      </c>
      <c r="H27" s="226">
        <v>416</v>
      </c>
      <c r="I27" s="215">
        <v>421</v>
      </c>
      <c r="J27" s="166">
        <f t="shared" si="18"/>
        <v>5</v>
      </c>
      <c r="L27" s="313" t="s">
        <v>38</v>
      </c>
      <c r="M27" s="314"/>
      <c r="N27" s="225">
        <v>1172</v>
      </c>
      <c r="O27" s="23">
        <v>1158</v>
      </c>
      <c r="P27" s="23">
        <v>1162</v>
      </c>
      <c r="Q27" s="5">
        <v>1174</v>
      </c>
      <c r="R27" s="204">
        <v>1186</v>
      </c>
      <c r="S27" s="75">
        <v>1201</v>
      </c>
      <c r="T27" s="167">
        <f>S27-R27</f>
        <v>15</v>
      </c>
      <c r="U27" s="3"/>
      <c r="V27" s="79"/>
      <c r="W27" s="247" t="s">
        <v>120</v>
      </c>
      <c r="X27" s="271">
        <v>31329</v>
      </c>
      <c r="Y27" s="40">
        <v>30846</v>
      </c>
      <c r="Z27" s="75">
        <f>SUM(Z25:Z26)</f>
        <v>29937</v>
      </c>
      <c r="AA27" s="5">
        <f>SUM(AA25:AA26)</f>
        <v>29300</v>
      </c>
      <c r="AB27" s="204">
        <f>AB25+AB26</f>
        <v>28904</v>
      </c>
      <c r="AC27" s="75">
        <f>AC25+AC26</f>
        <v>28637</v>
      </c>
      <c r="AD27" s="177">
        <f t="shared" si="14"/>
        <v>-267</v>
      </c>
      <c r="AF27" s="354"/>
      <c r="AG27" s="285" t="s">
        <v>130</v>
      </c>
      <c r="AH27" s="232">
        <v>202</v>
      </c>
      <c r="AI27" s="49">
        <v>194</v>
      </c>
      <c r="AJ27" s="49">
        <v>195</v>
      </c>
      <c r="AK27" s="48">
        <v>200</v>
      </c>
      <c r="AL27" s="211">
        <v>189</v>
      </c>
      <c r="AM27" s="171">
        <v>193</v>
      </c>
      <c r="AN27" s="172">
        <f t="shared" si="19"/>
        <v>4</v>
      </c>
    </row>
    <row r="28" spans="2:40" ht="24" customHeight="1">
      <c r="B28" s="304" t="s">
        <v>107</v>
      </c>
      <c r="C28" s="54" t="s">
        <v>92</v>
      </c>
      <c r="D28" s="225">
        <v>350</v>
      </c>
      <c r="E28" s="56">
        <v>342</v>
      </c>
      <c r="F28" s="56">
        <v>328</v>
      </c>
      <c r="G28" s="220">
        <v>389</v>
      </c>
      <c r="H28" s="226">
        <v>399</v>
      </c>
      <c r="I28" s="215">
        <v>516</v>
      </c>
      <c r="J28" s="167">
        <f t="shared" si="18"/>
        <v>117</v>
      </c>
      <c r="L28" s="298" t="s">
        <v>40</v>
      </c>
      <c r="M28" s="299"/>
      <c r="N28" s="225">
        <v>174</v>
      </c>
      <c r="O28" s="23">
        <v>171</v>
      </c>
      <c r="P28" s="23">
        <v>177</v>
      </c>
      <c r="Q28" s="5">
        <v>185</v>
      </c>
      <c r="R28" s="204">
        <v>209</v>
      </c>
      <c r="S28" s="75">
        <v>228</v>
      </c>
      <c r="T28" s="167">
        <f>S28-R28</f>
        <v>19</v>
      </c>
      <c r="U28" s="3"/>
      <c r="V28" s="80" t="s">
        <v>44</v>
      </c>
      <c r="W28" s="82"/>
      <c r="X28" s="272">
        <v>10157</v>
      </c>
      <c r="Y28" s="19">
        <v>10020</v>
      </c>
      <c r="Z28" s="189">
        <v>9768</v>
      </c>
      <c r="AA28" s="19">
        <v>9538</v>
      </c>
      <c r="AB28" s="273">
        <v>9791</v>
      </c>
      <c r="AC28" s="189">
        <v>9618</v>
      </c>
      <c r="AD28" s="177">
        <f t="shared" si="14"/>
        <v>-173</v>
      </c>
    </row>
    <row r="29" spans="2:40" ht="24" customHeight="1" thickBot="1">
      <c r="B29" s="305"/>
      <c r="C29" s="54" t="s">
        <v>93</v>
      </c>
      <c r="D29" s="225">
        <v>9671</v>
      </c>
      <c r="E29" s="56">
        <v>10791</v>
      </c>
      <c r="F29" s="56">
        <v>11279</v>
      </c>
      <c r="G29" s="220">
        <v>11681</v>
      </c>
      <c r="H29" s="226">
        <v>11633</v>
      </c>
      <c r="I29" s="215">
        <v>11321</v>
      </c>
      <c r="J29" s="167">
        <f t="shared" si="18"/>
        <v>-312</v>
      </c>
      <c r="L29" s="309" t="s">
        <v>43</v>
      </c>
      <c r="M29" s="310"/>
      <c r="N29" s="225">
        <v>29373</v>
      </c>
      <c r="O29" s="23">
        <v>29191</v>
      </c>
      <c r="P29" s="23">
        <v>29212</v>
      </c>
      <c r="Q29" s="5">
        <v>29624</v>
      </c>
      <c r="R29" s="204">
        <v>29340</v>
      </c>
      <c r="S29" s="75">
        <v>29304</v>
      </c>
      <c r="T29" s="167">
        <f>S29-R29</f>
        <v>-36</v>
      </c>
      <c r="U29" s="3"/>
      <c r="V29" s="317" t="s">
        <v>110</v>
      </c>
      <c r="W29" s="83"/>
      <c r="X29" s="225">
        <v>2703</v>
      </c>
      <c r="Y29" s="5">
        <v>2697</v>
      </c>
      <c r="Z29" s="75">
        <f t="shared" ref="Z29" si="20">SUM(Z30:Z31)</f>
        <v>2688</v>
      </c>
      <c r="AA29" s="5">
        <v>2646</v>
      </c>
      <c r="AB29" s="204">
        <f>AB30+AB31</f>
        <v>2597</v>
      </c>
      <c r="AC29" s="75">
        <f>AC30+AC31</f>
        <v>2651</v>
      </c>
      <c r="AD29" s="177">
        <f t="shared" si="14"/>
        <v>54</v>
      </c>
      <c r="AF29" s="35" t="s">
        <v>141</v>
      </c>
    </row>
    <row r="30" spans="2:40" ht="24" customHeight="1" thickBot="1">
      <c r="B30" s="306"/>
      <c r="C30" s="54" t="s">
        <v>114</v>
      </c>
      <c r="D30" s="225">
        <v>10021</v>
      </c>
      <c r="E30" s="56">
        <v>11133</v>
      </c>
      <c r="F30" s="56">
        <f>F28+F29</f>
        <v>11607</v>
      </c>
      <c r="G30" s="220">
        <f>G28+G29</f>
        <v>12070</v>
      </c>
      <c r="H30" s="226">
        <f>H28+H29</f>
        <v>12032</v>
      </c>
      <c r="I30" s="215">
        <f>I28+I29</f>
        <v>11837</v>
      </c>
      <c r="J30" s="167">
        <f t="shared" si="18"/>
        <v>-195</v>
      </c>
      <c r="L30" s="317" t="s">
        <v>110</v>
      </c>
      <c r="M30" s="67"/>
      <c r="N30" s="184">
        <v>2575</v>
      </c>
      <c r="O30" s="27">
        <v>2521</v>
      </c>
      <c r="P30" s="27">
        <v>2519</v>
      </c>
      <c r="Q30" s="214">
        <v>2524</v>
      </c>
      <c r="R30" s="205">
        <f>R31+R32</f>
        <v>2521</v>
      </c>
      <c r="S30" s="7">
        <f>S31+S32</f>
        <v>2504</v>
      </c>
      <c r="T30" s="167">
        <f t="shared" ref="T30" si="21">S30-R30</f>
        <v>-17</v>
      </c>
      <c r="U30" s="3"/>
      <c r="V30" s="318"/>
      <c r="W30" s="68" t="s">
        <v>49</v>
      </c>
      <c r="X30" s="225">
        <v>1852</v>
      </c>
      <c r="Y30" s="5">
        <v>1846</v>
      </c>
      <c r="Z30" s="75">
        <v>1840</v>
      </c>
      <c r="AA30" s="5">
        <v>1811</v>
      </c>
      <c r="AB30" s="204">
        <v>1771</v>
      </c>
      <c r="AC30" s="75">
        <v>1814</v>
      </c>
      <c r="AD30" s="177">
        <f t="shared" si="14"/>
        <v>43</v>
      </c>
      <c r="AF30" s="300" t="s">
        <v>37</v>
      </c>
      <c r="AG30" s="301"/>
      <c r="AH30" s="322" t="s">
        <v>99</v>
      </c>
      <c r="AI30" s="290" t="s">
        <v>102</v>
      </c>
      <c r="AJ30" s="292" t="s">
        <v>109</v>
      </c>
      <c r="AK30" s="294" t="s">
        <v>124</v>
      </c>
      <c r="AL30" s="355" t="s">
        <v>125</v>
      </c>
      <c r="AM30" s="296" t="s">
        <v>127</v>
      </c>
      <c r="AN30" s="91"/>
    </row>
    <row r="31" spans="2:40" ht="24" customHeight="1" thickBot="1">
      <c r="B31" s="317" t="s">
        <v>110</v>
      </c>
      <c r="C31" s="67"/>
      <c r="D31" s="5">
        <f t="shared" ref="D31:I31" si="22">D32+D33</f>
        <v>1674</v>
      </c>
      <c r="E31" s="23">
        <f t="shared" si="22"/>
        <v>1910</v>
      </c>
      <c r="F31" s="23">
        <f t="shared" si="22"/>
        <v>2052</v>
      </c>
      <c r="G31" s="5">
        <f t="shared" si="22"/>
        <v>2139</v>
      </c>
      <c r="H31" s="75">
        <f t="shared" si="22"/>
        <v>2197</v>
      </c>
      <c r="I31" s="165">
        <f t="shared" si="22"/>
        <v>2245</v>
      </c>
      <c r="J31" s="167">
        <f t="shared" ref="J31:J37" si="23">I31-H31</f>
        <v>48</v>
      </c>
      <c r="L31" s="318"/>
      <c r="M31" s="68" t="s">
        <v>49</v>
      </c>
      <c r="N31" s="225">
        <v>1473</v>
      </c>
      <c r="O31" s="23">
        <v>1433</v>
      </c>
      <c r="P31" s="23">
        <v>1423</v>
      </c>
      <c r="Q31" s="5">
        <v>1435</v>
      </c>
      <c r="R31" s="204">
        <v>1428</v>
      </c>
      <c r="S31" s="75">
        <v>1393</v>
      </c>
      <c r="T31" s="167">
        <f>S31-R31</f>
        <v>-35</v>
      </c>
      <c r="U31" s="3"/>
      <c r="V31" s="319"/>
      <c r="W31" s="69" t="s">
        <v>50</v>
      </c>
      <c r="X31" s="261">
        <v>851</v>
      </c>
      <c r="Y31" s="21">
        <v>851</v>
      </c>
      <c r="Z31" s="161">
        <v>848</v>
      </c>
      <c r="AA31" s="21">
        <v>835</v>
      </c>
      <c r="AB31" s="262">
        <v>826</v>
      </c>
      <c r="AC31" s="161">
        <v>837</v>
      </c>
      <c r="AD31" s="179">
        <f t="shared" si="14"/>
        <v>11</v>
      </c>
      <c r="AF31" s="302"/>
      <c r="AG31" s="303"/>
      <c r="AH31" s="323"/>
      <c r="AI31" s="291"/>
      <c r="AJ31" s="293"/>
      <c r="AK31" s="295"/>
      <c r="AL31" s="356"/>
      <c r="AM31" s="297"/>
      <c r="AN31" s="162" t="s">
        <v>36</v>
      </c>
    </row>
    <row r="32" spans="2:40" ht="24" customHeight="1" thickTop="1" thickBot="1">
      <c r="B32" s="318"/>
      <c r="C32" s="68" t="s">
        <v>49</v>
      </c>
      <c r="D32" s="16">
        <v>129</v>
      </c>
      <c r="E32" s="62">
        <v>128</v>
      </c>
      <c r="F32" s="62">
        <v>134</v>
      </c>
      <c r="G32" s="16">
        <v>139</v>
      </c>
      <c r="H32" s="208">
        <v>150</v>
      </c>
      <c r="I32" s="168">
        <v>149</v>
      </c>
      <c r="J32" s="167">
        <f t="shared" si="23"/>
        <v>-1</v>
      </c>
      <c r="L32" s="318"/>
      <c r="M32" s="69" t="s">
        <v>50</v>
      </c>
      <c r="N32" s="261">
        <v>1102</v>
      </c>
      <c r="O32" s="24">
        <v>1088</v>
      </c>
      <c r="P32" s="24">
        <v>1096</v>
      </c>
      <c r="Q32" s="21">
        <v>1089</v>
      </c>
      <c r="R32" s="262">
        <v>1093</v>
      </c>
      <c r="S32" s="161">
        <v>1111</v>
      </c>
      <c r="T32" s="185">
        <f>S32-R32</f>
        <v>18</v>
      </c>
      <c r="U32" s="3"/>
      <c r="V32" s="320" t="s">
        <v>147</v>
      </c>
      <c r="W32" s="321"/>
      <c r="X32" s="274">
        <f>X27/X29</f>
        <v>11.6</v>
      </c>
      <c r="Y32" s="22">
        <f t="shared" ref="Y32:AB32" si="24">Y27/Y29</f>
        <v>11.4</v>
      </c>
      <c r="Z32" s="22">
        <f t="shared" si="24"/>
        <v>11.1</v>
      </c>
      <c r="AA32" s="22">
        <f t="shared" si="24"/>
        <v>11.1</v>
      </c>
      <c r="AB32" s="275">
        <f t="shared" si="24"/>
        <v>11.1</v>
      </c>
      <c r="AC32" s="268">
        <f>AC27/AC29</f>
        <v>10.8</v>
      </c>
      <c r="AD32" s="186">
        <f t="shared" si="14"/>
        <v>-0.3</v>
      </c>
      <c r="AF32" s="92" t="s">
        <v>51</v>
      </c>
      <c r="AG32" s="93"/>
      <c r="AH32" s="17">
        <v>14</v>
      </c>
      <c r="AI32" s="17">
        <v>14</v>
      </c>
      <c r="AJ32" s="55">
        <v>15</v>
      </c>
      <c r="AK32" s="17">
        <v>15</v>
      </c>
      <c r="AL32" s="74">
        <v>15</v>
      </c>
      <c r="AM32" s="173">
        <v>15</v>
      </c>
      <c r="AN32" s="188">
        <f t="shared" ref="AN32:AN33" si="25">AM32-AL32</f>
        <v>0</v>
      </c>
    </row>
    <row r="33" spans="2:40" ht="24" customHeight="1" thickTop="1" thickBot="1">
      <c r="B33" s="357"/>
      <c r="C33" s="253" t="s">
        <v>50</v>
      </c>
      <c r="D33" s="16">
        <v>1545</v>
      </c>
      <c r="E33" s="62">
        <v>1782</v>
      </c>
      <c r="F33" s="62">
        <v>1918</v>
      </c>
      <c r="G33" s="16">
        <v>2000</v>
      </c>
      <c r="H33" s="208">
        <v>2047</v>
      </c>
      <c r="I33" s="168">
        <v>2096</v>
      </c>
      <c r="J33" s="167">
        <f t="shared" si="23"/>
        <v>49</v>
      </c>
      <c r="L33" s="358" t="s">
        <v>146</v>
      </c>
      <c r="M33" s="359"/>
      <c r="N33" s="180">
        <f>N29/N27</f>
        <v>25.1</v>
      </c>
      <c r="O33" s="6">
        <f>O29/O27</f>
        <v>25.2</v>
      </c>
      <c r="P33" s="6">
        <f>P29/P27</f>
        <v>25.1</v>
      </c>
      <c r="Q33" s="6">
        <f>Q29/Q27</f>
        <v>25.2</v>
      </c>
      <c r="R33" s="263">
        <f t="shared" ref="R33:S33" si="26">R29/R27</f>
        <v>24.7</v>
      </c>
      <c r="S33" s="15">
        <f t="shared" si="26"/>
        <v>24.4</v>
      </c>
      <c r="T33" s="186">
        <f>S33-R33</f>
        <v>-0.3</v>
      </c>
      <c r="U33" s="3"/>
      <c r="V33" s="342" t="s">
        <v>121</v>
      </c>
      <c r="W33" s="343"/>
      <c r="X33" s="182">
        <f>X26/X27*100</f>
        <v>29.6</v>
      </c>
      <c r="Y33" s="71">
        <f t="shared" ref="Y33:AC33" si="27">Y26/Y27*100</f>
        <v>29.6</v>
      </c>
      <c r="Z33" s="71">
        <f t="shared" si="27"/>
        <v>30.4</v>
      </c>
      <c r="AA33" s="71">
        <f t="shared" si="27"/>
        <v>31</v>
      </c>
      <c r="AB33" s="190">
        <f t="shared" si="27"/>
        <v>31.7</v>
      </c>
      <c r="AC33" s="264">
        <f t="shared" si="27"/>
        <v>31</v>
      </c>
      <c r="AD33" s="183">
        <f>AC33-AB33</f>
        <v>-0.7</v>
      </c>
      <c r="AF33" s="251" t="s">
        <v>57</v>
      </c>
      <c r="AG33" s="252"/>
      <c r="AH33" s="5">
        <v>1511</v>
      </c>
      <c r="AI33" s="5">
        <v>1563</v>
      </c>
      <c r="AJ33" s="23">
        <v>1476</v>
      </c>
      <c r="AK33" s="5">
        <v>1788</v>
      </c>
      <c r="AL33" s="75">
        <v>1697</v>
      </c>
      <c r="AM33" s="165">
        <v>1597</v>
      </c>
      <c r="AN33" s="166">
        <f t="shared" si="25"/>
        <v>-100</v>
      </c>
    </row>
    <row r="34" spans="2:40" ht="24" customHeight="1" thickBot="1">
      <c r="B34" s="311" t="s">
        <v>39</v>
      </c>
      <c r="C34" s="312"/>
      <c r="D34" s="227">
        <v>2010</v>
      </c>
      <c r="E34" s="47">
        <v>2291</v>
      </c>
      <c r="F34" s="47">
        <v>2518</v>
      </c>
      <c r="G34" s="18">
        <v>2842</v>
      </c>
      <c r="H34" s="228">
        <v>2831</v>
      </c>
      <c r="I34" s="216">
        <v>2807</v>
      </c>
      <c r="J34" s="174">
        <f t="shared" si="23"/>
        <v>-24</v>
      </c>
      <c r="L34" s="351" t="s">
        <v>147</v>
      </c>
      <c r="M34" s="352"/>
      <c r="N34" s="264">
        <f>N29/N30</f>
        <v>11.4</v>
      </c>
      <c r="O34" s="60">
        <f>O29/O30</f>
        <v>11.6</v>
      </c>
      <c r="P34" s="60">
        <f t="shared" ref="P34:S34" si="28">P29/P30</f>
        <v>11.6</v>
      </c>
      <c r="Q34" s="60">
        <f t="shared" si="28"/>
        <v>11.7</v>
      </c>
      <c r="R34" s="190">
        <f t="shared" si="28"/>
        <v>11.6</v>
      </c>
      <c r="S34" s="257">
        <f t="shared" si="28"/>
        <v>11.7</v>
      </c>
      <c r="T34" s="201">
        <f>S34-R34</f>
        <v>0.1</v>
      </c>
      <c r="U34" s="3"/>
      <c r="V34" s="3"/>
      <c r="W34" s="3"/>
      <c r="X34" s="43"/>
      <c r="Y34" s="43"/>
      <c r="Z34" s="43"/>
      <c r="AA34" s="43"/>
      <c r="AB34" s="43"/>
      <c r="AC34" s="43"/>
      <c r="AD34" s="3"/>
      <c r="AF34" s="251" t="s">
        <v>58</v>
      </c>
      <c r="AG34" s="252"/>
      <c r="AH34" s="5">
        <v>876</v>
      </c>
      <c r="AI34" s="5">
        <v>810</v>
      </c>
      <c r="AJ34" s="23">
        <v>881</v>
      </c>
      <c r="AK34" s="5">
        <v>860</v>
      </c>
      <c r="AL34" s="75">
        <v>916</v>
      </c>
      <c r="AM34" s="165">
        <v>840</v>
      </c>
      <c r="AN34" s="166">
        <f>AM34-AL34</f>
        <v>-76</v>
      </c>
    </row>
    <row r="35" spans="2:40" ht="30" customHeight="1" thickTop="1">
      <c r="B35" s="344" t="s">
        <v>96</v>
      </c>
      <c r="C35" s="345"/>
      <c r="D35" s="229">
        <v>6</v>
      </c>
      <c r="E35" s="57">
        <v>5.8</v>
      </c>
      <c r="F35" s="57">
        <f>F30/F31</f>
        <v>5.7</v>
      </c>
      <c r="G35" s="221">
        <v>5.6</v>
      </c>
      <c r="H35" s="230">
        <f>H30/H31</f>
        <v>5.5</v>
      </c>
      <c r="I35" s="217">
        <f>I30/I31</f>
        <v>5.3</v>
      </c>
      <c r="J35" s="170">
        <f t="shared" si="23"/>
        <v>-0.2</v>
      </c>
      <c r="N35" s="42"/>
      <c r="O35" s="42"/>
      <c r="P35" s="42"/>
      <c r="Q35" s="42"/>
      <c r="R35" s="42"/>
      <c r="S35" s="42"/>
      <c r="U35" s="3"/>
      <c r="V35" s="13"/>
      <c r="W35" s="3"/>
      <c r="X35" s="3"/>
      <c r="Y35" s="3"/>
      <c r="Z35" s="3"/>
      <c r="AA35" s="3"/>
      <c r="AB35" s="3"/>
      <c r="AC35" s="3"/>
      <c r="AD35" s="3"/>
      <c r="AF35" s="353" t="s">
        <v>128</v>
      </c>
      <c r="AG35" s="83"/>
      <c r="AH35" s="184">
        <v>127</v>
      </c>
      <c r="AI35" s="27">
        <v>129</v>
      </c>
      <c r="AJ35" s="196">
        <v>135</v>
      </c>
      <c r="AK35" s="85">
        <v>127</v>
      </c>
      <c r="AL35" s="7">
        <f>AL36+AL37</f>
        <v>130</v>
      </c>
      <c r="AM35" s="184">
        <v>128</v>
      </c>
      <c r="AN35" s="167">
        <f>AM35-AL35</f>
        <v>-2</v>
      </c>
    </row>
    <row r="36" spans="2:40" ht="24" customHeight="1">
      <c r="B36" s="332" t="s">
        <v>115</v>
      </c>
      <c r="C36" s="333"/>
      <c r="D36" s="169">
        <v>20.8</v>
      </c>
      <c r="E36" s="58">
        <v>24.1</v>
      </c>
      <c r="F36" s="58">
        <f>F34/F37*100</f>
        <v>26.6</v>
      </c>
      <c r="G36" s="222">
        <v>31.6</v>
      </c>
      <c r="H36" s="231">
        <f>H34/H37*100</f>
        <v>31</v>
      </c>
      <c r="I36" s="218">
        <f>I34/I37*100</f>
        <v>32.1</v>
      </c>
      <c r="J36" s="170">
        <f t="shared" si="23"/>
        <v>1.1000000000000001</v>
      </c>
      <c r="N36" s="42"/>
      <c r="O36" s="42"/>
      <c r="P36" s="42"/>
      <c r="Q36" s="42"/>
      <c r="R36" s="42"/>
      <c r="S36" s="42"/>
      <c r="U36" s="3"/>
      <c r="AF36" s="318"/>
      <c r="AG36" s="68" t="s">
        <v>129</v>
      </c>
      <c r="AH36" s="225">
        <v>107</v>
      </c>
      <c r="AI36" s="23">
        <v>104</v>
      </c>
      <c r="AJ36" s="23">
        <v>109</v>
      </c>
      <c r="AK36" s="5">
        <v>104</v>
      </c>
      <c r="AL36" s="75">
        <v>102</v>
      </c>
      <c r="AM36" s="165">
        <v>105</v>
      </c>
      <c r="AN36" s="167">
        <f t="shared" ref="AN36:AN37" si="29">AM36-AL36</f>
        <v>3</v>
      </c>
    </row>
    <row r="37" spans="2:40" ht="24" customHeight="1" thickBot="1">
      <c r="B37" s="336" t="s">
        <v>148</v>
      </c>
      <c r="C37" s="337"/>
      <c r="D37" s="232">
        <v>9672</v>
      </c>
      <c r="E37" s="59">
        <f>E20</f>
        <v>9520</v>
      </c>
      <c r="F37" s="59">
        <f>F20</f>
        <v>9461</v>
      </c>
      <c r="G37" s="223">
        <f>G20</f>
        <v>8983</v>
      </c>
      <c r="H37" s="233">
        <f>H20</f>
        <v>9145</v>
      </c>
      <c r="I37" s="219">
        <f>I20</f>
        <v>8745</v>
      </c>
      <c r="J37" s="172">
        <f t="shared" si="23"/>
        <v>-400</v>
      </c>
      <c r="AF37" s="354"/>
      <c r="AG37" s="285" t="s">
        <v>130</v>
      </c>
      <c r="AH37" s="232">
        <v>20</v>
      </c>
      <c r="AI37" s="49">
        <v>25</v>
      </c>
      <c r="AJ37" s="49">
        <v>26</v>
      </c>
      <c r="AK37" s="48">
        <v>23</v>
      </c>
      <c r="AL37" s="211">
        <v>28</v>
      </c>
      <c r="AM37" s="171">
        <v>23</v>
      </c>
      <c r="AN37" s="172">
        <f t="shared" si="29"/>
        <v>-5</v>
      </c>
    </row>
    <row r="38" spans="2:40" ht="24" customHeight="1">
      <c r="F38" s="14"/>
      <c r="H38" s="42"/>
    </row>
  </sheetData>
  <mergeCells count="109">
    <mergeCell ref="R7:R8"/>
    <mergeCell ref="AF10:AF12"/>
    <mergeCell ref="B17:C17"/>
    <mergeCell ref="AF13:AG13"/>
    <mergeCell ref="AF14:AG14"/>
    <mergeCell ref="B1:T1"/>
    <mergeCell ref="V5:W6"/>
    <mergeCell ref="X5:X6"/>
    <mergeCell ref="Y5:Y6"/>
    <mergeCell ref="Z5:Z6"/>
    <mergeCell ref="AA5:AA6"/>
    <mergeCell ref="B14:B16"/>
    <mergeCell ref="B9:C9"/>
    <mergeCell ref="L9:L11"/>
    <mergeCell ref="V9:W9"/>
    <mergeCell ref="AF8:AG8"/>
    <mergeCell ref="L7:M8"/>
    <mergeCell ref="N7:N8"/>
    <mergeCell ref="O7:O8"/>
    <mergeCell ref="P7:P8"/>
    <mergeCell ref="Q7:Q8"/>
    <mergeCell ref="B18:C18"/>
    <mergeCell ref="B19:C19"/>
    <mergeCell ref="B20:C20"/>
    <mergeCell ref="AF9:AG9"/>
    <mergeCell ref="B10:C10"/>
    <mergeCell ref="B11:B13"/>
    <mergeCell ref="AK5:AK6"/>
    <mergeCell ref="AL5:AL6"/>
    <mergeCell ref="AM5:AM6"/>
    <mergeCell ref="B7:C8"/>
    <mergeCell ref="D7:D8"/>
    <mergeCell ref="E7:E8"/>
    <mergeCell ref="F7:F8"/>
    <mergeCell ref="G7:G8"/>
    <mergeCell ref="H7:H8"/>
    <mergeCell ref="I7:I8"/>
    <mergeCell ref="AB5:AB6"/>
    <mergeCell ref="AC5:AC6"/>
    <mergeCell ref="AF5:AG6"/>
    <mergeCell ref="AH5:AH6"/>
    <mergeCell ref="AI5:AI6"/>
    <mergeCell ref="AJ5:AJ6"/>
    <mergeCell ref="S7:S8"/>
    <mergeCell ref="AF7:AG7"/>
    <mergeCell ref="AL17:AL18"/>
    <mergeCell ref="AM17:AM18"/>
    <mergeCell ref="L14:M14"/>
    <mergeCell ref="V14:W14"/>
    <mergeCell ref="V11:V13"/>
    <mergeCell ref="L12:M12"/>
    <mergeCell ref="L13:M13"/>
    <mergeCell ref="AF17:AG18"/>
    <mergeCell ref="AH17:AH18"/>
    <mergeCell ref="AI17:AI18"/>
    <mergeCell ref="V15:W15"/>
    <mergeCell ref="AJ17:AJ18"/>
    <mergeCell ref="AK17:AK18"/>
    <mergeCell ref="L18:M18"/>
    <mergeCell ref="L15:L17"/>
    <mergeCell ref="AB19:AB20"/>
    <mergeCell ref="AC19:AC20"/>
    <mergeCell ref="B24:C25"/>
    <mergeCell ref="D24:D25"/>
    <mergeCell ref="E24:E25"/>
    <mergeCell ref="F24:F25"/>
    <mergeCell ref="G24:G25"/>
    <mergeCell ref="H24:H25"/>
    <mergeCell ref="I24:I25"/>
    <mergeCell ref="L24:M25"/>
    <mergeCell ref="V19:W20"/>
    <mergeCell ref="X19:X20"/>
    <mergeCell ref="Y19:Y20"/>
    <mergeCell ref="Z19:Z20"/>
    <mergeCell ref="AA19:AA20"/>
    <mergeCell ref="N24:N25"/>
    <mergeCell ref="O24:O25"/>
    <mergeCell ref="P24:P25"/>
    <mergeCell ref="Q24:Q25"/>
    <mergeCell ref="R24:R25"/>
    <mergeCell ref="S24:S25"/>
    <mergeCell ref="L19:M19"/>
    <mergeCell ref="AM30:AM31"/>
    <mergeCell ref="B26:C26"/>
    <mergeCell ref="L26:M26"/>
    <mergeCell ref="B27:C27"/>
    <mergeCell ref="L27:M27"/>
    <mergeCell ref="B28:B30"/>
    <mergeCell ref="L28:M28"/>
    <mergeCell ref="L29:M29"/>
    <mergeCell ref="AF30:AG31"/>
    <mergeCell ref="AH30:AH31"/>
    <mergeCell ref="AI30:AI31"/>
    <mergeCell ref="AJ30:AJ31"/>
    <mergeCell ref="AK30:AK31"/>
    <mergeCell ref="AL30:AL31"/>
    <mergeCell ref="B31:B33"/>
    <mergeCell ref="L30:L32"/>
    <mergeCell ref="L33:M33"/>
    <mergeCell ref="V29:V31"/>
    <mergeCell ref="B37:C37"/>
    <mergeCell ref="V33:W33"/>
    <mergeCell ref="B34:C34"/>
    <mergeCell ref="B35:C35"/>
    <mergeCell ref="B36:C36"/>
    <mergeCell ref="V32:W32"/>
    <mergeCell ref="L34:M34"/>
    <mergeCell ref="AF25:AF27"/>
    <mergeCell ref="AF35:AF37"/>
  </mergeCells>
  <phoneticPr fontId="3"/>
  <printOptions horizontalCentered="1"/>
  <pageMargins left="0.78740157480314965" right="0.59055118110236227" top="0.59055118110236227" bottom="0.59055118110236227" header="0.51181102362204722" footer="0.78740157480314965"/>
  <pageSetup paperSize="9" scale="57" orientation="landscape" verticalDpi="300" r:id="rId1"/>
  <headerFooter alignWithMargins="0"/>
  <colBreaks count="1" manualBreakCount="1">
    <brk id="2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B1:V44"/>
  <sheetViews>
    <sheetView zoomScale="70" zoomScaleNormal="70" zoomScaleSheetLayoutView="70" workbookViewId="0">
      <pane xSplit="4" ySplit="4" topLeftCell="E5" activePane="bottomRight" state="frozen"/>
      <selection activeCell="AN37" sqref="AN37"/>
      <selection pane="topRight" activeCell="AN37" sqref="AN37"/>
      <selection pane="bottomLeft" activeCell="AN37" sqref="AN37"/>
      <selection pane="bottomRight" activeCell="AN37" sqref="AN37"/>
    </sheetView>
  </sheetViews>
  <sheetFormatPr defaultColWidth="10.875" defaultRowHeight="20.100000000000001" customHeight="1"/>
  <cols>
    <col min="1" max="1" width="5.625" style="9" customWidth="1"/>
    <col min="2" max="2" width="19.875" style="9" customWidth="1"/>
    <col min="3" max="3" width="5.25" style="9" customWidth="1"/>
    <col min="4" max="4" width="10.875" style="9" customWidth="1"/>
    <col min="5" max="5" width="7.75" style="9" customWidth="1"/>
    <col min="6" max="6" width="7" style="9" customWidth="1"/>
    <col min="7" max="7" width="13.25" style="9" customWidth="1"/>
    <col min="8" max="9" width="10.875" style="9" customWidth="1"/>
    <col min="10" max="11" width="9.875" style="9" customWidth="1"/>
    <col min="12" max="12" width="16.75" style="9" customWidth="1"/>
    <col min="13" max="19" width="11.875" style="9" bestFit="1" customWidth="1"/>
    <col min="20" max="21" width="11" style="9" bestFit="1" customWidth="1"/>
    <col min="22" max="22" width="11.625" style="9" bestFit="1" customWidth="1"/>
    <col min="23" max="16384" width="10.875" style="9"/>
  </cols>
  <sheetData>
    <row r="1" spans="2:19" ht="34.5" customHeight="1">
      <c r="B1" s="37" t="s">
        <v>153</v>
      </c>
      <c r="L1" s="37" t="s">
        <v>154</v>
      </c>
    </row>
    <row r="2" spans="2:19" ht="20.100000000000001" customHeight="1" thickBot="1">
      <c r="L2" s="37" t="s">
        <v>155</v>
      </c>
    </row>
    <row r="3" spans="2:19" ht="20.100000000000001" customHeight="1" thickBot="1">
      <c r="B3" s="383" t="s">
        <v>7</v>
      </c>
      <c r="C3" s="385" t="s">
        <v>8</v>
      </c>
      <c r="D3" s="386"/>
      <c r="E3" s="389" t="s">
        <v>59</v>
      </c>
      <c r="F3" s="390"/>
      <c r="G3" s="97" t="s">
        <v>9</v>
      </c>
      <c r="H3" s="391" t="s">
        <v>10</v>
      </c>
      <c r="I3" s="98" t="s">
        <v>11</v>
      </c>
      <c r="L3" s="131" t="s">
        <v>35</v>
      </c>
      <c r="M3" s="132" t="s">
        <v>162</v>
      </c>
      <c r="N3" s="133" t="s">
        <v>163</v>
      </c>
      <c r="O3" s="134" t="s">
        <v>164</v>
      </c>
      <c r="P3" s="135" t="s">
        <v>27</v>
      </c>
    </row>
    <row r="4" spans="2:19" ht="20.100000000000001" customHeight="1" thickBot="1">
      <c r="B4" s="384"/>
      <c r="C4" s="387"/>
      <c r="D4" s="388"/>
      <c r="E4" s="108" t="s">
        <v>2</v>
      </c>
      <c r="F4" s="109" t="s">
        <v>4</v>
      </c>
      <c r="G4" s="110" t="s">
        <v>12</v>
      </c>
      <c r="H4" s="392"/>
      <c r="I4" s="111" t="s">
        <v>13</v>
      </c>
      <c r="J4" s="4"/>
      <c r="K4" s="4"/>
      <c r="L4" s="129" t="s">
        <v>69</v>
      </c>
      <c r="M4" s="70">
        <v>32</v>
      </c>
      <c r="N4" s="17">
        <v>42</v>
      </c>
      <c r="O4" s="55">
        <v>54</v>
      </c>
      <c r="P4" s="130">
        <f>SUM(M4:O4)</f>
        <v>128</v>
      </c>
    </row>
    <row r="5" spans="2:19" ht="20.100000000000001" customHeight="1">
      <c r="B5" s="372" t="s">
        <v>60</v>
      </c>
      <c r="C5" s="381" t="s">
        <v>66</v>
      </c>
      <c r="D5" s="382"/>
      <c r="E5" s="112">
        <v>1</v>
      </c>
      <c r="F5" s="113">
        <v>0</v>
      </c>
      <c r="G5" s="25">
        <v>128</v>
      </c>
      <c r="H5" s="25">
        <v>5</v>
      </c>
      <c r="I5" s="114">
        <v>8</v>
      </c>
      <c r="J5" s="4"/>
      <c r="K5" s="4"/>
      <c r="L5" s="126" t="s">
        <v>70</v>
      </c>
      <c r="M5" s="53">
        <v>43</v>
      </c>
      <c r="N5" s="5">
        <v>197</v>
      </c>
      <c r="O5" s="23">
        <v>1131</v>
      </c>
      <c r="P5" s="130">
        <f t="shared" ref="P5:P6" si="0">SUM(M5:O5)</f>
        <v>1371</v>
      </c>
    </row>
    <row r="6" spans="2:19" ht="20.100000000000001" customHeight="1" thickBot="1">
      <c r="B6" s="373"/>
      <c r="C6" s="368" t="s">
        <v>67</v>
      </c>
      <c r="D6" s="369"/>
      <c r="E6" s="7">
        <v>85</v>
      </c>
      <c r="F6" s="27">
        <v>0</v>
      </c>
      <c r="G6" s="27">
        <v>1371</v>
      </c>
      <c r="H6" s="27">
        <v>114</v>
      </c>
      <c r="I6" s="99">
        <v>230</v>
      </c>
      <c r="J6" s="4"/>
      <c r="K6" s="4"/>
      <c r="L6" s="127" t="s">
        <v>71</v>
      </c>
      <c r="M6" s="61">
        <v>1393</v>
      </c>
      <c r="N6" s="16">
        <v>1574</v>
      </c>
      <c r="O6" s="62">
        <v>1840</v>
      </c>
      <c r="P6" s="130">
        <f t="shared" si="0"/>
        <v>4807</v>
      </c>
    </row>
    <row r="7" spans="2:19" ht="20.100000000000001" customHeight="1" thickTop="1" thickBot="1">
      <c r="B7" s="373"/>
      <c r="C7" s="368" t="s">
        <v>68</v>
      </c>
      <c r="D7" s="369"/>
      <c r="E7" s="7">
        <v>54</v>
      </c>
      <c r="F7" s="27">
        <v>1</v>
      </c>
      <c r="G7" s="27">
        <v>4807</v>
      </c>
      <c r="H7" s="27">
        <v>260</v>
      </c>
      <c r="I7" s="99">
        <v>560</v>
      </c>
      <c r="J7" s="4"/>
      <c r="K7" s="4"/>
      <c r="L7" s="128" t="s">
        <v>27</v>
      </c>
      <c r="M7" s="125">
        <f>SUM(M4:M6)</f>
        <v>1468</v>
      </c>
      <c r="N7" s="122">
        <f>SUM(N4:N6)</f>
        <v>1813</v>
      </c>
      <c r="O7" s="123">
        <f>SUM(O4:O6)</f>
        <v>3025</v>
      </c>
      <c r="P7" s="124">
        <f>SUM(M7:O7)</f>
        <v>6306</v>
      </c>
    </row>
    <row r="8" spans="2:19" ht="20.100000000000001" customHeight="1" thickTop="1" thickBot="1">
      <c r="B8" s="374"/>
      <c r="C8" s="370" t="s">
        <v>1</v>
      </c>
      <c r="D8" s="371"/>
      <c r="E8" s="105">
        <f>SUM(E5:E7)</f>
        <v>140</v>
      </c>
      <c r="F8" s="101">
        <f>SUM(F5:F7)</f>
        <v>1</v>
      </c>
      <c r="G8" s="101">
        <f>SUM(G5:G7)</f>
        <v>6306</v>
      </c>
      <c r="H8" s="101">
        <f>SUM(H5:H7)</f>
        <v>379</v>
      </c>
      <c r="I8" s="103">
        <f>SUM(I5:I7)</f>
        <v>798</v>
      </c>
      <c r="J8" s="4"/>
      <c r="K8" s="4"/>
    </row>
    <row r="9" spans="2:19" ht="20.100000000000001" customHeight="1" thickBot="1">
      <c r="B9" s="375" t="s">
        <v>95</v>
      </c>
      <c r="C9" s="381" t="s">
        <v>67</v>
      </c>
      <c r="D9" s="382"/>
      <c r="E9" s="112">
        <v>7</v>
      </c>
      <c r="F9" s="25">
        <v>0</v>
      </c>
      <c r="G9" s="25">
        <v>516</v>
      </c>
      <c r="H9" s="25">
        <v>29</v>
      </c>
      <c r="I9" s="114">
        <v>97</v>
      </c>
      <c r="J9" s="4"/>
      <c r="K9" s="4"/>
      <c r="L9" s="37" t="s">
        <v>156</v>
      </c>
    </row>
    <row r="10" spans="2:19" ht="20.100000000000001" customHeight="1" thickBot="1">
      <c r="B10" s="376"/>
      <c r="C10" s="368" t="s">
        <v>68</v>
      </c>
      <c r="D10" s="369"/>
      <c r="E10" s="7">
        <v>106</v>
      </c>
      <c r="F10" s="27">
        <v>8</v>
      </c>
      <c r="G10" s="27">
        <v>11321</v>
      </c>
      <c r="H10" s="27">
        <v>392</v>
      </c>
      <c r="I10" s="99">
        <v>2148</v>
      </c>
      <c r="J10" s="4"/>
      <c r="K10" s="4"/>
      <c r="L10" s="131" t="s">
        <v>35</v>
      </c>
      <c r="M10" s="132" t="s">
        <v>165</v>
      </c>
      <c r="N10" s="133" t="s">
        <v>166</v>
      </c>
      <c r="O10" s="133" t="s">
        <v>167</v>
      </c>
      <c r="P10" s="133" t="s">
        <v>162</v>
      </c>
      <c r="Q10" s="133" t="s">
        <v>163</v>
      </c>
      <c r="R10" s="134" t="s">
        <v>164</v>
      </c>
      <c r="S10" s="135" t="s">
        <v>27</v>
      </c>
    </row>
    <row r="11" spans="2:19" ht="20.100000000000001" customHeight="1" thickTop="1" thickBot="1">
      <c r="B11" s="377"/>
      <c r="C11" s="370" t="s">
        <v>27</v>
      </c>
      <c r="D11" s="371"/>
      <c r="E11" s="105">
        <f>SUM(E9:E10)</f>
        <v>113</v>
      </c>
      <c r="F11" s="101">
        <f>SUM(F9:F10)</f>
        <v>8</v>
      </c>
      <c r="G11" s="101">
        <f>SUM(G9:G10)</f>
        <v>11837</v>
      </c>
      <c r="H11" s="101">
        <f>SUM(H9:H10)</f>
        <v>421</v>
      </c>
      <c r="I11" s="103">
        <f>SUM(I9:I10)</f>
        <v>2245</v>
      </c>
      <c r="J11" s="4"/>
      <c r="K11" s="4"/>
      <c r="L11" s="129" t="s">
        <v>70</v>
      </c>
      <c r="M11" s="70">
        <v>18</v>
      </c>
      <c r="N11" s="17">
        <v>67</v>
      </c>
      <c r="O11" s="17">
        <v>75</v>
      </c>
      <c r="P11" s="17">
        <v>106</v>
      </c>
      <c r="Q11" s="17">
        <v>114</v>
      </c>
      <c r="R11" s="55">
        <v>136</v>
      </c>
      <c r="S11" s="130">
        <f>SUM(M11:R11)</f>
        <v>516</v>
      </c>
    </row>
    <row r="12" spans="2:19" ht="20.100000000000001" customHeight="1" thickBot="1">
      <c r="B12" s="372" t="s">
        <v>61</v>
      </c>
      <c r="C12" s="381" t="s">
        <v>66</v>
      </c>
      <c r="D12" s="382"/>
      <c r="E12" s="112">
        <v>1</v>
      </c>
      <c r="F12" s="113">
        <v>0</v>
      </c>
      <c r="G12" s="25">
        <v>612</v>
      </c>
      <c r="H12" s="25">
        <v>18</v>
      </c>
      <c r="I12" s="114">
        <v>26</v>
      </c>
      <c r="J12" s="4"/>
      <c r="K12" s="4"/>
      <c r="L12" s="127" t="s">
        <v>71</v>
      </c>
      <c r="M12" s="61">
        <v>519</v>
      </c>
      <c r="N12" s="16">
        <v>1649</v>
      </c>
      <c r="O12" s="16">
        <v>1856</v>
      </c>
      <c r="P12" s="16">
        <v>2368</v>
      </c>
      <c r="Q12" s="16">
        <v>2504</v>
      </c>
      <c r="R12" s="62">
        <v>2425</v>
      </c>
      <c r="S12" s="121">
        <f>SUM(M12:R12)</f>
        <v>11321</v>
      </c>
    </row>
    <row r="13" spans="2:19" ht="20.100000000000001" customHeight="1" thickTop="1" thickBot="1">
      <c r="B13" s="373"/>
      <c r="C13" s="368" t="s">
        <v>67</v>
      </c>
      <c r="D13" s="369"/>
      <c r="E13" s="7">
        <v>252</v>
      </c>
      <c r="F13" s="27">
        <v>6</v>
      </c>
      <c r="G13" s="27">
        <v>53747</v>
      </c>
      <c r="H13" s="27">
        <v>2770</v>
      </c>
      <c r="I13" s="99">
        <v>4247</v>
      </c>
      <c r="J13" s="4"/>
      <c r="K13" s="4"/>
      <c r="L13" s="128" t="s">
        <v>27</v>
      </c>
      <c r="M13" s="125">
        <f t="shared" ref="M13:R13" si="1">SUM(M10:M12)</f>
        <v>537</v>
      </c>
      <c r="N13" s="122">
        <f t="shared" si="1"/>
        <v>1716</v>
      </c>
      <c r="O13" s="122">
        <f t="shared" si="1"/>
        <v>1931</v>
      </c>
      <c r="P13" s="122">
        <f t="shared" si="1"/>
        <v>2474</v>
      </c>
      <c r="Q13" s="122">
        <f t="shared" si="1"/>
        <v>2618</v>
      </c>
      <c r="R13" s="123">
        <f t="shared" si="1"/>
        <v>2561</v>
      </c>
      <c r="S13" s="124">
        <f>SUM(S11:S12)</f>
        <v>11837</v>
      </c>
    </row>
    <row r="14" spans="2:19" ht="20.100000000000001" customHeight="1" thickBot="1">
      <c r="B14" s="373"/>
      <c r="C14" s="368" t="s">
        <v>68</v>
      </c>
      <c r="D14" s="369"/>
      <c r="E14" s="7">
        <v>1</v>
      </c>
      <c r="F14" s="94">
        <v>0</v>
      </c>
      <c r="G14" s="27">
        <v>266</v>
      </c>
      <c r="H14" s="27">
        <v>12</v>
      </c>
      <c r="I14" s="99">
        <v>19</v>
      </c>
      <c r="J14" s="4"/>
      <c r="K14" s="4"/>
    </row>
    <row r="15" spans="2:19" ht="20.100000000000001" customHeight="1" thickTop="1" thickBot="1">
      <c r="B15" s="374"/>
      <c r="C15" s="370" t="s">
        <v>1</v>
      </c>
      <c r="D15" s="371"/>
      <c r="E15" s="105">
        <f>SUM(E12:E14)</f>
        <v>254</v>
      </c>
      <c r="F15" s="101">
        <f>SUM(F12:F14)</f>
        <v>6</v>
      </c>
      <c r="G15" s="101">
        <f>SUM(G12:G14)</f>
        <v>54625</v>
      </c>
      <c r="H15" s="101">
        <f>SUM(H12:H14)</f>
        <v>2800</v>
      </c>
      <c r="I15" s="103">
        <f>SUM(I12:I14)</f>
        <v>4292</v>
      </c>
      <c r="J15" s="4"/>
      <c r="K15" s="4"/>
      <c r="L15" s="37" t="s">
        <v>157</v>
      </c>
    </row>
    <row r="16" spans="2:19" ht="20.100000000000001" customHeight="1" thickBot="1">
      <c r="B16" s="372" t="s">
        <v>62</v>
      </c>
      <c r="C16" s="381" t="s">
        <v>66</v>
      </c>
      <c r="D16" s="382"/>
      <c r="E16" s="112">
        <v>1</v>
      </c>
      <c r="F16" s="113">
        <v>0</v>
      </c>
      <c r="G16" s="25">
        <v>478</v>
      </c>
      <c r="H16" s="25">
        <v>12</v>
      </c>
      <c r="I16" s="114">
        <v>24</v>
      </c>
      <c r="J16" s="4"/>
      <c r="K16" s="4"/>
      <c r="L16" s="131" t="s">
        <v>35</v>
      </c>
      <c r="M16" s="132" t="s">
        <v>168</v>
      </c>
      <c r="N16" s="133" t="s">
        <v>169</v>
      </c>
      <c r="O16" s="133" t="s">
        <v>170</v>
      </c>
      <c r="P16" s="133" t="s">
        <v>171</v>
      </c>
      <c r="Q16" s="133" t="s">
        <v>172</v>
      </c>
      <c r="R16" s="134" t="s">
        <v>173</v>
      </c>
      <c r="S16" s="135" t="s">
        <v>27</v>
      </c>
    </row>
    <row r="17" spans="2:22" ht="20.100000000000001" customHeight="1">
      <c r="B17" s="373"/>
      <c r="C17" s="368" t="s">
        <v>67</v>
      </c>
      <c r="D17" s="369"/>
      <c r="E17" s="7">
        <v>120</v>
      </c>
      <c r="F17" s="94">
        <v>2</v>
      </c>
      <c r="G17" s="27">
        <v>28201</v>
      </c>
      <c r="H17" s="27">
        <v>1164</v>
      </c>
      <c r="I17" s="99">
        <v>2422</v>
      </c>
      <c r="J17" s="4"/>
      <c r="K17" s="4"/>
      <c r="L17" s="129" t="s">
        <v>69</v>
      </c>
      <c r="M17" s="70">
        <v>105</v>
      </c>
      <c r="N17" s="17">
        <v>101</v>
      </c>
      <c r="O17" s="17">
        <v>103</v>
      </c>
      <c r="P17" s="17">
        <v>103</v>
      </c>
      <c r="Q17" s="17">
        <v>100</v>
      </c>
      <c r="R17" s="55">
        <v>100</v>
      </c>
      <c r="S17" s="130">
        <f>SUM(M17:R17)</f>
        <v>612</v>
      </c>
    </row>
    <row r="18" spans="2:22" ht="20.100000000000001" customHeight="1" thickBot="1">
      <c r="B18" s="373"/>
      <c r="C18" s="368" t="s">
        <v>68</v>
      </c>
      <c r="D18" s="369"/>
      <c r="E18" s="7">
        <v>4</v>
      </c>
      <c r="F18" s="94">
        <v>0</v>
      </c>
      <c r="G18" s="27">
        <v>625</v>
      </c>
      <c r="H18" s="27">
        <v>25</v>
      </c>
      <c r="I18" s="99">
        <v>58</v>
      </c>
      <c r="J18" s="4"/>
      <c r="K18" s="4"/>
      <c r="L18" s="126" t="s">
        <v>70</v>
      </c>
      <c r="M18" s="53">
        <v>8497</v>
      </c>
      <c r="N18" s="5">
        <v>8866</v>
      </c>
      <c r="O18" s="5">
        <v>8691</v>
      </c>
      <c r="P18" s="5">
        <v>9150</v>
      </c>
      <c r="Q18" s="5">
        <v>9216</v>
      </c>
      <c r="R18" s="23">
        <v>9327</v>
      </c>
      <c r="S18" s="120">
        <f>SUM(M18:R18)</f>
        <v>53747</v>
      </c>
    </row>
    <row r="19" spans="2:22" ht="20.100000000000001" customHeight="1" thickTop="1" thickBot="1">
      <c r="B19" s="374"/>
      <c r="C19" s="370" t="s">
        <v>1</v>
      </c>
      <c r="D19" s="371"/>
      <c r="E19" s="105">
        <f>SUM(E16:E18)</f>
        <v>125</v>
      </c>
      <c r="F19" s="101">
        <f>SUM(F16:F18)</f>
        <v>2</v>
      </c>
      <c r="G19" s="101">
        <f>SUM(G16:G18)</f>
        <v>29304</v>
      </c>
      <c r="H19" s="101">
        <f>SUM(H16:H18)</f>
        <v>1201</v>
      </c>
      <c r="I19" s="103">
        <f>SUM(I16:I18)</f>
        <v>2504</v>
      </c>
      <c r="J19" s="4"/>
      <c r="K19" s="4"/>
      <c r="L19" s="127" t="s">
        <v>71</v>
      </c>
      <c r="M19" s="61">
        <v>28</v>
      </c>
      <c r="N19" s="16">
        <v>47</v>
      </c>
      <c r="O19" s="16">
        <v>52</v>
      </c>
      <c r="P19" s="16">
        <v>44</v>
      </c>
      <c r="Q19" s="16">
        <v>48</v>
      </c>
      <c r="R19" s="62">
        <v>47</v>
      </c>
      <c r="S19" s="121">
        <f>SUM(M19:R19)</f>
        <v>266</v>
      </c>
    </row>
    <row r="20" spans="2:22" ht="20.100000000000001" customHeight="1" thickTop="1" thickBot="1">
      <c r="B20" s="115" t="s">
        <v>122</v>
      </c>
      <c r="C20" s="396" t="s">
        <v>67</v>
      </c>
      <c r="D20" s="397"/>
      <c r="E20" s="116">
        <v>2</v>
      </c>
      <c r="F20" s="117">
        <v>0</v>
      </c>
      <c r="G20" s="117">
        <v>1207</v>
      </c>
      <c r="H20" s="117">
        <v>52</v>
      </c>
      <c r="I20" s="118">
        <v>88</v>
      </c>
      <c r="J20" s="4"/>
      <c r="K20" s="4"/>
      <c r="L20" s="128" t="s">
        <v>27</v>
      </c>
      <c r="M20" s="125">
        <f t="shared" ref="M20:R20" si="2">SUM(M17:M19)</f>
        <v>8630</v>
      </c>
      <c r="N20" s="122">
        <f t="shared" si="2"/>
        <v>9014</v>
      </c>
      <c r="O20" s="122">
        <f t="shared" si="2"/>
        <v>8846</v>
      </c>
      <c r="P20" s="122">
        <f t="shared" si="2"/>
        <v>9297</v>
      </c>
      <c r="Q20" s="122">
        <f t="shared" si="2"/>
        <v>9364</v>
      </c>
      <c r="R20" s="123">
        <f t="shared" si="2"/>
        <v>9474</v>
      </c>
      <c r="S20" s="124">
        <f>SUM(M20:R20)</f>
        <v>54625</v>
      </c>
    </row>
    <row r="21" spans="2:22" ht="20.100000000000001" customHeight="1">
      <c r="B21" s="375" t="s">
        <v>123</v>
      </c>
      <c r="C21" s="393" t="s">
        <v>94</v>
      </c>
      <c r="D21" s="119" t="s">
        <v>3</v>
      </c>
      <c r="E21" s="112">
        <v>38</v>
      </c>
      <c r="F21" s="25">
        <v>1</v>
      </c>
      <c r="G21" s="25">
        <v>19151</v>
      </c>
      <c r="H21" s="25">
        <v>551</v>
      </c>
      <c r="I21" s="114">
        <v>1820</v>
      </c>
      <c r="J21" s="4"/>
      <c r="K21" s="4"/>
    </row>
    <row r="22" spans="2:22" ht="20.100000000000001" customHeight="1" thickBot="1">
      <c r="B22" s="376"/>
      <c r="C22" s="394"/>
      <c r="D22" s="106" t="s">
        <v>5</v>
      </c>
      <c r="E22" s="7">
        <v>1</v>
      </c>
      <c r="F22" s="94">
        <v>0</v>
      </c>
      <c r="G22" s="27">
        <v>603</v>
      </c>
      <c r="H22" s="27">
        <v>51</v>
      </c>
      <c r="I22" s="99">
        <v>103</v>
      </c>
      <c r="J22" s="4"/>
      <c r="K22" s="4"/>
      <c r="L22" s="37" t="s">
        <v>158</v>
      </c>
    </row>
    <row r="23" spans="2:22" ht="20.100000000000001" customHeight="1" thickTop="1" thickBot="1">
      <c r="B23" s="376"/>
      <c r="C23" s="395"/>
      <c r="D23" s="107" t="s">
        <v>1</v>
      </c>
      <c r="E23" s="104">
        <f>SUM(E21:E22)</f>
        <v>39</v>
      </c>
      <c r="F23" s="95">
        <f>SUM(F21:F22)</f>
        <v>1</v>
      </c>
      <c r="G23" s="95">
        <f>SUM(G21:G22)</f>
        <v>19754</v>
      </c>
      <c r="H23" s="96">
        <f>SUM(H21:H22)</f>
        <v>602</v>
      </c>
      <c r="I23" s="100">
        <f>SUM(I21:I22)</f>
        <v>1923</v>
      </c>
      <c r="J23" s="4"/>
      <c r="K23" s="4"/>
      <c r="L23" s="131" t="s">
        <v>35</v>
      </c>
      <c r="M23" s="132" t="s">
        <v>168</v>
      </c>
      <c r="N23" s="133" t="s">
        <v>169</v>
      </c>
      <c r="O23" s="134" t="s">
        <v>170</v>
      </c>
      <c r="P23" s="135" t="s">
        <v>27</v>
      </c>
    </row>
    <row r="24" spans="2:22" ht="20.100000000000001" customHeight="1" thickBot="1">
      <c r="B24" s="376"/>
      <c r="C24" s="36" t="s">
        <v>14</v>
      </c>
      <c r="D24" s="106" t="s">
        <v>3</v>
      </c>
      <c r="E24" s="7">
        <v>14</v>
      </c>
      <c r="F24" s="94">
        <v>0</v>
      </c>
      <c r="G24" s="27">
        <v>8883</v>
      </c>
      <c r="H24" s="94" t="s">
        <v>15</v>
      </c>
      <c r="I24" s="99">
        <v>728</v>
      </c>
      <c r="J24" s="4"/>
      <c r="K24" s="4"/>
      <c r="L24" s="129" t="s">
        <v>69</v>
      </c>
      <c r="M24" s="70">
        <v>160</v>
      </c>
      <c r="N24" s="17">
        <v>159</v>
      </c>
      <c r="O24" s="55">
        <v>159</v>
      </c>
      <c r="P24" s="130">
        <f>SUM(M24:O24)</f>
        <v>478</v>
      </c>
    </row>
    <row r="25" spans="2:22" ht="20.100000000000001" customHeight="1" thickTop="1" thickBot="1">
      <c r="B25" s="377"/>
      <c r="C25" s="370" t="s">
        <v>1</v>
      </c>
      <c r="D25" s="371"/>
      <c r="E25" s="105">
        <f>SUM(E23:E24)</f>
        <v>53</v>
      </c>
      <c r="F25" s="101">
        <f>SUM(F23:F24)</f>
        <v>1</v>
      </c>
      <c r="G25" s="101">
        <f>SUM(G23:G24)</f>
        <v>28637</v>
      </c>
      <c r="H25" s="102" t="s">
        <v>15</v>
      </c>
      <c r="I25" s="103">
        <f>SUM(I23:I24)</f>
        <v>2651</v>
      </c>
      <c r="J25" s="4"/>
      <c r="K25" s="4"/>
      <c r="L25" s="126" t="s">
        <v>70</v>
      </c>
      <c r="M25" s="53">
        <v>9429</v>
      </c>
      <c r="N25" s="5">
        <v>9206</v>
      </c>
      <c r="O25" s="23">
        <v>9566</v>
      </c>
      <c r="P25" s="120">
        <f>SUM(M25:O25)</f>
        <v>28201</v>
      </c>
    </row>
    <row r="26" spans="2:22" ht="20.100000000000001" customHeight="1" thickBot="1">
      <c r="B26" s="378" t="s">
        <v>65</v>
      </c>
      <c r="C26" s="381" t="s">
        <v>66</v>
      </c>
      <c r="D26" s="382"/>
      <c r="E26" s="112">
        <v>1</v>
      </c>
      <c r="F26" s="94">
        <v>0</v>
      </c>
      <c r="G26" s="25">
        <v>52</v>
      </c>
      <c r="H26" s="25">
        <v>9</v>
      </c>
      <c r="I26" s="114">
        <v>30</v>
      </c>
      <c r="J26" s="4"/>
      <c r="K26" s="4"/>
      <c r="L26" s="127" t="s">
        <v>71</v>
      </c>
      <c r="M26" s="61">
        <v>191</v>
      </c>
      <c r="N26" s="16">
        <v>218</v>
      </c>
      <c r="O26" s="62">
        <v>216</v>
      </c>
      <c r="P26" s="121">
        <f>SUM(M26:O26)</f>
        <v>625</v>
      </c>
    </row>
    <row r="27" spans="2:22" ht="20.100000000000001" customHeight="1" thickTop="1" thickBot="1">
      <c r="B27" s="379"/>
      <c r="C27" s="368" t="s">
        <v>126</v>
      </c>
      <c r="D27" s="369"/>
      <c r="E27" s="7">
        <v>15</v>
      </c>
      <c r="F27" s="94">
        <v>2</v>
      </c>
      <c r="G27" s="27">
        <v>1501</v>
      </c>
      <c r="H27" s="27">
        <v>414</v>
      </c>
      <c r="I27" s="99">
        <v>1004</v>
      </c>
      <c r="J27" s="4"/>
      <c r="K27" s="4"/>
      <c r="L27" s="128" t="s">
        <v>27</v>
      </c>
      <c r="M27" s="125">
        <f>SUM(M24:M26)</f>
        <v>9780</v>
      </c>
      <c r="N27" s="122">
        <f>SUM(N24:N26)</f>
        <v>9583</v>
      </c>
      <c r="O27" s="123">
        <f>SUM(O24:O26)</f>
        <v>9941</v>
      </c>
      <c r="P27" s="124">
        <f>SUM(M27:O27)</f>
        <v>29304</v>
      </c>
    </row>
    <row r="28" spans="2:22" ht="20.100000000000001" customHeight="1" thickTop="1" thickBot="1">
      <c r="B28" s="380"/>
      <c r="C28" s="370" t="s">
        <v>1</v>
      </c>
      <c r="D28" s="371"/>
      <c r="E28" s="105">
        <f>SUM(E26:E27)</f>
        <v>16</v>
      </c>
      <c r="F28" s="101">
        <f>SUM(F26:F27)</f>
        <v>2</v>
      </c>
      <c r="G28" s="101">
        <f>SUM(G26:G27)</f>
        <v>1553</v>
      </c>
      <c r="H28" s="101">
        <f>SUM(H26:H27)</f>
        <v>423</v>
      </c>
      <c r="I28" s="103">
        <f>SUM(I26:I27)</f>
        <v>1034</v>
      </c>
      <c r="J28" s="4"/>
      <c r="K28" s="4"/>
    </row>
    <row r="29" spans="2:22" ht="20.100000000000001" customHeight="1" thickBot="1">
      <c r="B29" s="372" t="s">
        <v>63</v>
      </c>
      <c r="C29" s="381" t="s">
        <v>67</v>
      </c>
      <c r="D29" s="382"/>
      <c r="E29" s="112">
        <v>1</v>
      </c>
      <c r="F29" s="94">
        <v>0</v>
      </c>
      <c r="G29" s="25">
        <v>64</v>
      </c>
      <c r="H29" s="94" t="s">
        <v>15</v>
      </c>
      <c r="I29" s="114">
        <v>12</v>
      </c>
      <c r="J29" s="4"/>
      <c r="K29" s="4"/>
      <c r="L29" s="37" t="s">
        <v>159</v>
      </c>
      <c r="M29" s="7"/>
      <c r="N29" s="7"/>
      <c r="O29" s="7"/>
      <c r="P29" s="7"/>
    </row>
    <row r="30" spans="2:22" ht="20.100000000000001" customHeight="1" thickBot="1">
      <c r="B30" s="373"/>
      <c r="C30" s="368" t="s">
        <v>68</v>
      </c>
      <c r="D30" s="369"/>
      <c r="E30" s="7">
        <v>48</v>
      </c>
      <c r="F30" s="94">
        <v>0</v>
      </c>
      <c r="G30" s="27">
        <v>3990</v>
      </c>
      <c r="H30" s="94" t="s">
        <v>15</v>
      </c>
      <c r="I30" s="99">
        <v>387</v>
      </c>
      <c r="J30" s="4"/>
      <c r="K30" s="4"/>
      <c r="L30" s="131" t="s">
        <v>35</v>
      </c>
      <c r="M30" s="132" t="s">
        <v>174</v>
      </c>
      <c r="N30" s="133" t="s">
        <v>175</v>
      </c>
      <c r="O30" s="133" t="s">
        <v>176</v>
      </c>
      <c r="P30" s="133" t="s">
        <v>177</v>
      </c>
      <c r="Q30" s="133" t="s">
        <v>178</v>
      </c>
      <c r="R30" s="133" t="s">
        <v>179</v>
      </c>
      <c r="S30" s="133" t="s">
        <v>180</v>
      </c>
      <c r="T30" s="133" t="s">
        <v>181</v>
      </c>
      <c r="U30" s="134" t="s">
        <v>182</v>
      </c>
      <c r="V30" s="135" t="s">
        <v>27</v>
      </c>
    </row>
    <row r="31" spans="2:22" ht="20.100000000000001" customHeight="1" thickTop="1" thickBot="1">
      <c r="B31" s="374"/>
      <c r="C31" s="370" t="s">
        <v>27</v>
      </c>
      <c r="D31" s="371"/>
      <c r="E31" s="105">
        <f>SUM(E29:E30)</f>
        <v>49</v>
      </c>
      <c r="F31" s="101">
        <f>SUM(F29:F30)</f>
        <v>0</v>
      </c>
      <c r="G31" s="101">
        <f>SUM(G29:G30)</f>
        <v>4054</v>
      </c>
      <c r="H31" s="102" t="s">
        <v>15</v>
      </c>
      <c r="I31" s="103">
        <f>SUM(I29:I30)</f>
        <v>399</v>
      </c>
      <c r="J31" s="4"/>
      <c r="K31" s="4"/>
      <c r="L31" s="136" t="s">
        <v>70</v>
      </c>
      <c r="M31" s="137">
        <v>115</v>
      </c>
      <c r="N31" s="138">
        <v>124</v>
      </c>
      <c r="O31" s="138">
        <v>122</v>
      </c>
      <c r="P31" s="138">
        <v>141</v>
      </c>
      <c r="Q31" s="138">
        <v>137</v>
      </c>
      <c r="R31" s="138">
        <v>156</v>
      </c>
      <c r="S31" s="139">
        <v>132</v>
      </c>
      <c r="T31" s="139">
        <v>157</v>
      </c>
      <c r="U31" s="140">
        <v>123</v>
      </c>
      <c r="V31" s="141">
        <f>SUM(M31:U31)</f>
        <v>1207</v>
      </c>
    </row>
    <row r="32" spans="2:22" ht="20.100000000000001" customHeight="1">
      <c r="B32" s="373" t="s">
        <v>64</v>
      </c>
      <c r="C32" s="368" t="s">
        <v>67</v>
      </c>
      <c r="D32" s="369"/>
      <c r="E32" s="7">
        <v>2</v>
      </c>
      <c r="F32" s="94">
        <v>0</v>
      </c>
      <c r="G32" s="27">
        <v>229</v>
      </c>
      <c r="H32" s="94" t="s">
        <v>15</v>
      </c>
      <c r="I32" s="99">
        <v>7</v>
      </c>
      <c r="J32" s="4"/>
      <c r="K32" s="4"/>
    </row>
    <row r="33" spans="2:18" ht="20.100000000000001" customHeight="1" thickBot="1">
      <c r="B33" s="373"/>
      <c r="C33" s="368" t="s">
        <v>68</v>
      </c>
      <c r="D33" s="369"/>
      <c r="E33" s="7">
        <v>13</v>
      </c>
      <c r="F33" s="94">
        <v>0</v>
      </c>
      <c r="G33" s="27">
        <v>1368</v>
      </c>
      <c r="H33" s="94" t="s">
        <v>15</v>
      </c>
      <c r="I33" s="99">
        <v>121</v>
      </c>
      <c r="J33" s="4"/>
      <c r="K33" s="4"/>
      <c r="L33" s="37" t="s">
        <v>160</v>
      </c>
    </row>
    <row r="34" spans="2:18" ht="20.100000000000001" customHeight="1" thickTop="1" thickBot="1">
      <c r="B34" s="374"/>
      <c r="C34" s="370" t="s">
        <v>27</v>
      </c>
      <c r="D34" s="371"/>
      <c r="E34" s="105">
        <f>SUM(E32:E33)</f>
        <v>15</v>
      </c>
      <c r="F34" s="101">
        <f>SUM(F32:F33)</f>
        <v>0</v>
      </c>
      <c r="G34" s="101">
        <f>SUM(G32:G33)</f>
        <v>1597</v>
      </c>
      <c r="H34" s="102" t="s">
        <v>15</v>
      </c>
      <c r="I34" s="103">
        <f>SUM(I32:I33)</f>
        <v>128</v>
      </c>
      <c r="J34" s="4"/>
      <c r="K34" s="4"/>
      <c r="L34" s="131" t="s">
        <v>35</v>
      </c>
      <c r="M34" s="132" t="s">
        <v>174</v>
      </c>
      <c r="N34" s="133" t="s">
        <v>175</v>
      </c>
      <c r="O34" s="133" t="s">
        <v>176</v>
      </c>
      <c r="P34" s="133" t="s">
        <v>177</v>
      </c>
      <c r="Q34" s="134" t="s">
        <v>28</v>
      </c>
      <c r="R34" s="135" t="s">
        <v>27</v>
      </c>
    </row>
    <row r="35" spans="2:18" ht="20.100000000000001" customHeight="1">
      <c r="J35" s="4"/>
      <c r="K35" s="4"/>
      <c r="L35" s="129" t="s">
        <v>72</v>
      </c>
      <c r="M35" s="70">
        <v>6680</v>
      </c>
      <c r="N35" s="17">
        <v>6405</v>
      </c>
      <c r="O35" s="17">
        <v>6049</v>
      </c>
      <c r="P35" s="94">
        <v>0</v>
      </c>
      <c r="Q35" s="55">
        <v>17</v>
      </c>
      <c r="R35" s="130">
        <f>SUM(M35:Q35)</f>
        <v>19151</v>
      </c>
    </row>
    <row r="36" spans="2:18" ht="20.100000000000001" customHeight="1">
      <c r="B36" s="4"/>
      <c r="C36" s="11"/>
      <c r="D36" s="11"/>
      <c r="E36" s="4"/>
      <c r="F36" s="8"/>
      <c r="G36" s="4"/>
      <c r="H36" s="8"/>
      <c r="I36" s="4"/>
      <c r="J36" s="4"/>
      <c r="K36" s="4"/>
      <c r="L36" s="126" t="s">
        <v>73</v>
      </c>
      <c r="M36" s="53">
        <v>177</v>
      </c>
      <c r="N36" s="5">
        <v>65</v>
      </c>
      <c r="O36" s="5">
        <v>270</v>
      </c>
      <c r="P36" s="5">
        <v>91</v>
      </c>
      <c r="Q36" s="94">
        <v>0</v>
      </c>
      <c r="R36" s="120">
        <f>SUM(M36:Q36)</f>
        <v>603</v>
      </c>
    </row>
    <row r="37" spans="2:18" ht="20.100000000000001" customHeight="1" thickBot="1">
      <c r="B37" s="10"/>
      <c r="C37" s="11"/>
      <c r="D37" s="11"/>
      <c r="E37" s="4"/>
      <c r="F37" s="8"/>
      <c r="G37" s="4"/>
      <c r="H37" s="8"/>
      <c r="I37" s="4"/>
      <c r="J37" s="4"/>
      <c r="K37" s="4"/>
      <c r="L37" s="127" t="s">
        <v>74</v>
      </c>
      <c r="M37" s="61">
        <v>2832</v>
      </c>
      <c r="N37" s="16">
        <v>2898</v>
      </c>
      <c r="O37" s="16">
        <v>2747</v>
      </c>
      <c r="P37" s="94">
        <v>0</v>
      </c>
      <c r="Q37" s="62">
        <v>406</v>
      </c>
      <c r="R37" s="121">
        <f>SUM(M37:Q37)</f>
        <v>8883</v>
      </c>
    </row>
    <row r="38" spans="2:18" ht="20.100000000000001" customHeight="1" thickTop="1" thickBot="1">
      <c r="B38" s="4"/>
      <c r="C38" s="11"/>
      <c r="D38" s="11"/>
      <c r="E38" s="4"/>
      <c r="F38" s="4"/>
      <c r="G38" s="4"/>
      <c r="H38" s="8"/>
      <c r="I38" s="4"/>
      <c r="J38" s="4"/>
      <c r="K38" s="4"/>
      <c r="L38" s="128" t="s">
        <v>27</v>
      </c>
      <c r="M38" s="125">
        <f>SUM(M35:M37)</f>
        <v>9689</v>
      </c>
      <c r="N38" s="122">
        <f>SUM(N35:N37)</f>
        <v>9368</v>
      </c>
      <c r="O38" s="122">
        <f>SUM(O35:O37)</f>
        <v>9066</v>
      </c>
      <c r="P38" s="122">
        <f>SUM(P35:P37)</f>
        <v>91</v>
      </c>
      <c r="Q38" s="123">
        <f>SUM(Q35:Q37)</f>
        <v>423</v>
      </c>
      <c r="R38" s="124">
        <f>SUM(M38:Q38)</f>
        <v>28637</v>
      </c>
    </row>
    <row r="40" spans="2:18" ht="20.100000000000001" customHeight="1" thickBot="1">
      <c r="L40" s="37" t="s">
        <v>161</v>
      </c>
    </row>
    <row r="41" spans="2:18" ht="20.100000000000001" customHeight="1" thickBot="1">
      <c r="L41" s="131" t="s">
        <v>35</v>
      </c>
      <c r="M41" s="132" t="s">
        <v>29</v>
      </c>
      <c r="N41" s="133" t="s">
        <v>30</v>
      </c>
      <c r="O41" s="133" t="s">
        <v>31</v>
      </c>
      <c r="P41" s="134" t="s">
        <v>32</v>
      </c>
      <c r="Q41" s="135" t="s">
        <v>27</v>
      </c>
    </row>
    <row r="42" spans="2:18" ht="20.100000000000001" customHeight="1">
      <c r="L42" s="129" t="s">
        <v>69</v>
      </c>
      <c r="M42" s="235">
        <v>0</v>
      </c>
      <c r="N42" s="17">
        <v>19</v>
      </c>
      <c r="O42" s="17">
        <v>18</v>
      </c>
      <c r="P42" s="55">
        <v>15</v>
      </c>
      <c r="Q42" s="130">
        <f>SUM(M42:P42)</f>
        <v>52</v>
      </c>
    </row>
    <row r="43" spans="2:18" ht="20.100000000000001" customHeight="1" thickBot="1">
      <c r="L43" s="127" t="s">
        <v>70</v>
      </c>
      <c r="M43" s="61">
        <v>8</v>
      </c>
      <c r="N43" s="16">
        <v>547</v>
      </c>
      <c r="O43" s="16">
        <v>386</v>
      </c>
      <c r="P43" s="62">
        <v>560</v>
      </c>
      <c r="Q43" s="121">
        <f>SUM(M43:P43)</f>
        <v>1501</v>
      </c>
    </row>
    <row r="44" spans="2:18" ht="20.100000000000001" customHeight="1" thickTop="1" thickBot="1">
      <c r="L44" s="128" t="s">
        <v>27</v>
      </c>
      <c r="M44" s="125">
        <f>SUM(M42:M43)</f>
        <v>8</v>
      </c>
      <c r="N44" s="122">
        <f>SUM(N42:N43)</f>
        <v>566</v>
      </c>
      <c r="O44" s="122">
        <f>SUM(O42:O43)</f>
        <v>404</v>
      </c>
      <c r="P44" s="123">
        <f>SUM(P42:P43)</f>
        <v>575</v>
      </c>
      <c r="Q44" s="124">
        <f>SUM(Q42:Q43)</f>
        <v>1553</v>
      </c>
    </row>
  </sheetData>
  <mergeCells count="39">
    <mergeCell ref="C29:D29"/>
    <mergeCell ref="C30:D30"/>
    <mergeCell ref="C31:D31"/>
    <mergeCell ref="C16:D16"/>
    <mergeCell ref="C17:D17"/>
    <mergeCell ref="C18:D18"/>
    <mergeCell ref="C19:D19"/>
    <mergeCell ref="C21:C23"/>
    <mergeCell ref="C28:D28"/>
    <mergeCell ref="C20:D20"/>
    <mergeCell ref="B9:B11"/>
    <mergeCell ref="C5:D5"/>
    <mergeCell ref="C6:D6"/>
    <mergeCell ref="C7:D7"/>
    <mergeCell ref="C8:D8"/>
    <mergeCell ref="C9:D9"/>
    <mergeCell ref="C10:D10"/>
    <mergeCell ref="C11:D11"/>
    <mergeCell ref="B3:B4"/>
    <mergeCell ref="C3:D4"/>
    <mergeCell ref="E3:F3"/>
    <mergeCell ref="H3:H4"/>
    <mergeCell ref="B5:B8"/>
    <mergeCell ref="C32:D32"/>
    <mergeCell ref="C33:D33"/>
    <mergeCell ref="C34:D34"/>
    <mergeCell ref="B12:B15"/>
    <mergeCell ref="B16:B19"/>
    <mergeCell ref="B21:B25"/>
    <mergeCell ref="B26:B28"/>
    <mergeCell ref="B29:B31"/>
    <mergeCell ref="B32:B34"/>
    <mergeCell ref="C25:D25"/>
    <mergeCell ref="C12:D12"/>
    <mergeCell ref="C13:D13"/>
    <mergeCell ref="C14:D14"/>
    <mergeCell ref="C15:D15"/>
    <mergeCell ref="C26:D26"/>
    <mergeCell ref="C27:D27"/>
  </mergeCells>
  <phoneticPr fontId="2"/>
  <printOptions horizontalCentered="1"/>
  <pageMargins left="0.78740157480314965" right="0.59055118110236227" top="0.59055118110236227" bottom="0.59055118110236227" header="0.51181102362204722" footer="0.78740157480314965"/>
  <pageSetup paperSize="9" scale="5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V26"/>
  <sheetViews>
    <sheetView topLeftCell="B1" zoomScale="70" zoomScaleNormal="70" zoomScaleSheetLayoutView="70" zoomScalePageLayoutView="70" workbookViewId="0">
      <pane xSplit="3" ySplit="8" topLeftCell="E9" activePane="bottomRight" state="frozen"/>
      <selection activeCell="AN37" sqref="AN37"/>
      <selection pane="topRight" activeCell="AN37" sqref="AN37"/>
      <selection pane="bottomLeft" activeCell="AN37" sqref="AN37"/>
      <selection pane="bottomRight" activeCell="AN37" sqref="AN37"/>
    </sheetView>
  </sheetViews>
  <sheetFormatPr defaultColWidth="10.875" defaultRowHeight="20.100000000000001" customHeight="1"/>
  <cols>
    <col min="1" max="1" width="5.625" style="1" customWidth="1"/>
    <col min="2" max="2" width="1.625" style="1" customWidth="1"/>
    <col min="3" max="3" width="14.25" style="1" customWidth="1"/>
    <col min="4" max="4" width="1.625" style="1" customWidth="1"/>
    <col min="5" max="5" width="10.875" style="1" customWidth="1"/>
    <col min="6" max="7" width="12.125" style="1" customWidth="1"/>
    <col min="8" max="8" width="14.375" style="1" bestFit="1" customWidth="1"/>
    <col min="9" max="9" width="10.875" style="1" customWidth="1"/>
    <col min="10" max="10" width="14.375" style="1" bestFit="1" customWidth="1"/>
    <col min="11" max="11" width="10.875" style="1" customWidth="1"/>
    <col min="12" max="12" width="14.375" style="1" bestFit="1" customWidth="1"/>
    <col min="13" max="13" width="10.875" style="1" customWidth="1"/>
    <col min="14" max="14" width="12.375" style="1" customWidth="1"/>
    <col min="15" max="15" width="10.875" style="1" customWidth="1"/>
    <col min="16" max="16" width="14.375" style="1" bestFit="1" customWidth="1"/>
    <col min="17" max="17" width="10.375" style="1" customWidth="1"/>
    <col min="18" max="18" width="12.375" style="1" bestFit="1" customWidth="1"/>
    <col min="19" max="19" width="11.25" style="1" bestFit="1" customWidth="1"/>
    <col min="20" max="20" width="12.375" style="1" bestFit="1" customWidth="1"/>
    <col min="21" max="21" width="11.125" style="1" bestFit="1" customWidth="1"/>
    <col min="22" max="22" width="12.375" style="1" bestFit="1" customWidth="1"/>
    <col min="23" max="16384" width="10.875" style="1"/>
  </cols>
  <sheetData>
    <row r="1" spans="1:22" ht="25.5" customHeight="1">
      <c r="B1" s="33" t="s">
        <v>183</v>
      </c>
    </row>
    <row r="2" spans="1:22" ht="25.5" customHeight="1" thickBot="1"/>
    <row r="3" spans="1:22" ht="25.5" customHeight="1">
      <c r="A3" s="148"/>
      <c r="B3" s="142"/>
      <c r="C3" s="143"/>
      <c r="D3" s="91"/>
      <c r="E3" s="300" t="s">
        <v>17</v>
      </c>
      <c r="F3" s="401"/>
      <c r="G3" s="410" t="s">
        <v>98</v>
      </c>
      <c r="H3" s="411"/>
      <c r="I3" s="300" t="s">
        <v>18</v>
      </c>
      <c r="J3" s="401"/>
      <c r="K3" s="300" t="s">
        <v>19</v>
      </c>
      <c r="L3" s="401"/>
      <c r="M3" s="300" t="s">
        <v>97</v>
      </c>
      <c r="N3" s="401"/>
      <c r="O3" s="406" t="s">
        <v>111</v>
      </c>
      <c r="P3" s="407"/>
      <c r="Q3" s="300" t="s">
        <v>34</v>
      </c>
      <c r="R3" s="398"/>
      <c r="S3" s="300" t="s">
        <v>20</v>
      </c>
      <c r="T3" s="401"/>
      <c r="U3" s="404" t="s">
        <v>21</v>
      </c>
      <c r="V3" s="401"/>
    </row>
    <row r="4" spans="1:22" ht="25.5" customHeight="1">
      <c r="A4" s="148"/>
      <c r="B4" s="45"/>
      <c r="C4" s="38" t="s">
        <v>16</v>
      </c>
      <c r="D4" s="152"/>
      <c r="E4" s="402"/>
      <c r="F4" s="403"/>
      <c r="G4" s="412"/>
      <c r="H4" s="413"/>
      <c r="I4" s="402"/>
      <c r="J4" s="403"/>
      <c r="K4" s="402"/>
      <c r="L4" s="403"/>
      <c r="M4" s="402"/>
      <c r="N4" s="403"/>
      <c r="O4" s="408"/>
      <c r="P4" s="409"/>
      <c r="Q4" s="399"/>
      <c r="R4" s="400"/>
      <c r="S4" s="402"/>
      <c r="T4" s="403"/>
      <c r="U4" s="405"/>
      <c r="V4" s="403"/>
    </row>
    <row r="5" spans="1:22" ht="25.5" customHeight="1" thickBot="1">
      <c r="A5" s="148"/>
      <c r="B5" s="46"/>
      <c r="C5" s="147"/>
      <c r="D5" s="153"/>
      <c r="E5" s="198" t="s">
        <v>22</v>
      </c>
      <c r="F5" s="52" t="s">
        <v>0</v>
      </c>
      <c r="G5" s="198" t="s">
        <v>22</v>
      </c>
      <c r="H5" s="52" t="s">
        <v>0</v>
      </c>
      <c r="I5" s="198" t="s">
        <v>23</v>
      </c>
      <c r="J5" s="52" t="s">
        <v>24</v>
      </c>
      <c r="K5" s="198" t="s">
        <v>23</v>
      </c>
      <c r="L5" s="52" t="s">
        <v>6</v>
      </c>
      <c r="M5" s="198" t="s">
        <v>23</v>
      </c>
      <c r="N5" s="160" t="s">
        <v>105</v>
      </c>
      <c r="O5" s="198" t="s">
        <v>23</v>
      </c>
      <c r="P5" s="52" t="s">
        <v>6</v>
      </c>
      <c r="Q5" s="198" t="s">
        <v>23</v>
      </c>
      <c r="R5" s="52" t="s">
        <v>6</v>
      </c>
      <c r="S5" s="198" t="s">
        <v>23</v>
      </c>
      <c r="T5" s="52" t="s">
        <v>6</v>
      </c>
      <c r="U5" s="199" t="s">
        <v>23</v>
      </c>
      <c r="V5" s="52" t="s">
        <v>6</v>
      </c>
    </row>
    <row r="6" spans="1:22" ht="20.25" customHeight="1">
      <c r="B6" s="45"/>
      <c r="C6" s="39"/>
      <c r="D6" s="154"/>
      <c r="E6" s="157"/>
      <c r="F6" s="144"/>
      <c r="G6" s="157"/>
      <c r="H6" s="144"/>
      <c r="I6" s="157"/>
      <c r="J6" s="144"/>
      <c r="K6" s="157"/>
      <c r="L6" s="144"/>
      <c r="M6" s="157"/>
      <c r="N6" s="144"/>
      <c r="O6" s="157"/>
      <c r="P6" s="144"/>
      <c r="Q6" s="157"/>
      <c r="R6" s="144"/>
      <c r="S6" s="157"/>
      <c r="T6" s="144"/>
      <c r="U6" s="4"/>
      <c r="V6" s="144"/>
    </row>
    <row r="7" spans="1:22" ht="25.5" customHeight="1">
      <c r="B7" s="45"/>
      <c r="C7" s="38" t="s">
        <v>25</v>
      </c>
      <c r="D7" s="152"/>
      <c r="E7" s="157">
        <v>141</v>
      </c>
      <c r="F7" s="144">
        <v>6306</v>
      </c>
      <c r="G7" s="157">
        <v>121</v>
      </c>
      <c r="H7" s="144">
        <v>11837</v>
      </c>
      <c r="I7" s="157">
        <v>260</v>
      </c>
      <c r="J7" s="144">
        <v>54625</v>
      </c>
      <c r="K7" s="157">
        <v>127</v>
      </c>
      <c r="L7" s="144">
        <v>29304</v>
      </c>
      <c r="M7" s="157">
        <f t="shared" ref="M7" si="0">SUM(M9:M26)</f>
        <v>2</v>
      </c>
      <c r="N7" s="144">
        <v>1207</v>
      </c>
      <c r="O7" s="157">
        <f t="shared" ref="O7:Q7" si="1">SUM(O9:O26)</f>
        <v>54</v>
      </c>
      <c r="P7" s="144">
        <v>28637</v>
      </c>
      <c r="Q7" s="157">
        <f t="shared" si="1"/>
        <v>18</v>
      </c>
      <c r="R7" s="144">
        <v>1553</v>
      </c>
      <c r="S7" s="157">
        <v>49</v>
      </c>
      <c r="T7" s="144">
        <v>4054</v>
      </c>
      <c r="U7" s="4">
        <f>SUM(U9:U26)</f>
        <v>15</v>
      </c>
      <c r="V7" s="144">
        <v>1597</v>
      </c>
    </row>
    <row r="8" spans="1:22" ht="20.25" customHeight="1">
      <c r="B8" s="45"/>
      <c r="C8" s="39"/>
      <c r="D8" s="154"/>
      <c r="E8" s="157"/>
      <c r="F8" s="144"/>
      <c r="G8" s="157"/>
      <c r="H8" s="144"/>
      <c r="I8" s="157"/>
      <c r="J8" s="144"/>
      <c r="K8" s="157"/>
      <c r="L8" s="144"/>
      <c r="M8" s="157"/>
      <c r="N8" s="144"/>
      <c r="O8" s="157"/>
      <c r="P8" s="144"/>
      <c r="Q8" s="157"/>
      <c r="R8" s="144"/>
      <c r="S8" s="157"/>
      <c r="T8" s="144"/>
      <c r="U8" s="4"/>
      <c r="V8" s="144"/>
    </row>
    <row r="9" spans="1:22" ht="30.75" customHeight="1">
      <c r="B9" s="191"/>
      <c r="C9" s="192" t="s">
        <v>75</v>
      </c>
      <c r="D9" s="193"/>
      <c r="E9" s="194">
        <v>36</v>
      </c>
      <c r="F9" s="195">
        <v>3394</v>
      </c>
      <c r="G9" s="194">
        <v>46</v>
      </c>
      <c r="H9" s="195">
        <v>5080</v>
      </c>
      <c r="I9" s="194">
        <v>55</v>
      </c>
      <c r="J9" s="195">
        <v>25315</v>
      </c>
      <c r="K9" s="194">
        <v>33</v>
      </c>
      <c r="L9" s="195">
        <v>13519</v>
      </c>
      <c r="M9" s="194">
        <v>1</v>
      </c>
      <c r="N9" s="195">
        <v>932</v>
      </c>
      <c r="O9" s="194">
        <v>20</v>
      </c>
      <c r="P9" s="195">
        <v>14093</v>
      </c>
      <c r="Q9" s="194">
        <v>6</v>
      </c>
      <c r="R9" s="195">
        <v>719</v>
      </c>
      <c r="S9" s="194">
        <v>35</v>
      </c>
      <c r="T9" s="195">
        <v>3154</v>
      </c>
      <c r="U9" s="236">
        <v>8</v>
      </c>
      <c r="V9" s="195">
        <v>1288</v>
      </c>
    </row>
    <row r="10" spans="1:22" ht="30.75" customHeight="1">
      <c r="B10" s="149"/>
      <c r="C10" s="44" t="s">
        <v>76</v>
      </c>
      <c r="D10" s="155"/>
      <c r="E10" s="158">
        <v>20</v>
      </c>
      <c r="F10" s="145">
        <v>841</v>
      </c>
      <c r="G10" s="158">
        <v>3</v>
      </c>
      <c r="H10" s="145">
        <v>362</v>
      </c>
      <c r="I10" s="158">
        <v>15</v>
      </c>
      <c r="J10" s="145">
        <v>4955</v>
      </c>
      <c r="K10" s="158">
        <v>8</v>
      </c>
      <c r="L10" s="145">
        <v>2669</v>
      </c>
      <c r="M10" s="158">
        <v>0</v>
      </c>
      <c r="N10" s="145">
        <v>0</v>
      </c>
      <c r="O10" s="158">
        <v>4</v>
      </c>
      <c r="P10" s="145">
        <v>2560</v>
      </c>
      <c r="Q10" s="158">
        <v>4</v>
      </c>
      <c r="R10" s="145">
        <v>226</v>
      </c>
      <c r="S10" s="158">
        <v>4</v>
      </c>
      <c r="T10" s="145">
        <v>329</v>
      </c>
      <c r="U10" s="237">
        <v>0</v>
      </c>
      <c r="V10" s="145">
        <v>0</v>
      </c>
    </row>
    <row r="11" spans="1:22" ht="30.75" customHeight="1">
      <c r="B11" s="149"/>
      <c r="C11" s="44" t="s">
        <v>77</v>
      </c>
      <c r="D11" s="155"/>
      <c r="E11" s="158">
        <v>13</v>
      </c>
      <c r="F11" s="145">
        <v>448</v>
      </c>
      <c r="G11" s="158">
        <v>7</v>
      </c>
      <c r="H11" s="145">
        <v>718</v>
      </c>
      <c r="I11" s="158">
        <v>21</v>
      </c>
      <c r="J11" s="145">
        <v>4555</v>
      </c>
      <c r="K11" s="158">
        <v>10</v>
      </c>
      <c r="L11" s="145">
        <v>2308</v>
      </c>
      <c r="M11" s="158">
        <v>0</v>
      </c>
      <c r="N11" s="145">
        <v>0</v>
      </c>
      <c r="O11" s="158">
        <v>5</v>
      </c>
      <c r="P11" s="145">
        <v>2469</v>
      </c>
      <c r="Q11" s="158">
        <v>1</v>
      </c>
      <c r="R11" s="145">
        <v>100</v>
      </c>
      <c r="S11" s="158">
        <v>4</v>
      </c>
      <c r="T11" s="145">
        <v>150</v>
      </c>
      <c r="U11" s="237">
        <v>0</v>
      </c>
      <c r="V11" s="145">
        <v>0</v>
      </c>
    </row>
    <row r="12" spans="1:22" ht="30.75" customHeight="1">
      <c r="B12" s="149"/>
      <c r="C12" s="44" t="s">
        <v>78</v>
      </c>
      <c r="D12" s="155"/>
      <c r="E12" s="158">
        <v>7</v>
      </c>
      <c r="F12" s="145">
        <v>274</v>
      </c>
      <c r="G12" s="158">
        <v>11</v>
      </c>
      <c r="H12" s="145">
        <v>1007</v>
      </c>
      <c r="I12" s="158">
        <v>18</v>
      </c>
      <c r="J12" s="145">
        <v>3022</v>
      </c>
      <c r="K12" s="158">
        <v>12</v>
      </c>
      <c r="L12" s="145">
        <v>1743</v>
      </c>
      <c r="M12" s="158">
        <v>0</v>
      </c>
      <c r="N12" s="145">
        <v>0</v>
      </c>
      <c r="O12" s="158">
        <v>5</v>
      </c>
      <c r="P12" s="145">
        <v>2247</v>
      </c>
      <c r="Q12" s="158">
        <v>1</v>
      </c>
      <c r="R12" s="145">
        <v>73</v>
      </c>
      <c r="S12" s="158">
        <v>2</v>
      </c>
      <c r="T12" s="145">
        <v>17</v>
      </c>
      <c r="U12" s="237">
        <v>2</v>
      </c>
      <c r="V12" s="145">
        <v>109</v>
      </c>
    </row>
    <row r="13" spans="1:22" ht="30.75" customHeight="1">
      <c r="B13" s="149"/>
      <c r="C13" s="44" t="s">
        <v>79</v>
      </c>
      <c r="D13" s="155"/>
      <c r="E13" s="158">
        <v>12</v>
      </c>
      <c r="F13" s="145">
        <v>243</v>
      </c>
      <c r="G13" s="158">
        <v>2</v>
      </c>
      <c r="H13" s="145">
        <v>408</v>
      </c>
      <c r="I13" s="158">
        <v>22</v>
      </c>
      <c r="J13" s="145">
        <v>2845</v>
      </c>
      <c r="K13" s="158">
        <v>15</v>
      </c>
      <c r="L13" s="145">
        <v>1497</v>
      </c>
      <c r="M13" s="158">
        <v>0</v>
      </c>
      <c r="N13" s="145">
        <v>0</v>
      </c>
      <c r="O13" s="158">
        <v>3</v>
      </c>
      <c r="P13" s="145">
        <v>1497</v>
      </c>
      <c r="Q13" s="158">
        <v>1</v>
      </c>
      <c r="R13" s="145">
        <v>83</v>
      </c>
      <c r="S13" s="158">
        <v>1</v>
      </c>
      <c r="T13" s="145">
        <v>1</v>
      </c>
      <c r="U13" s="237">
        <v>2</v>
      </c>
      <c r="V13" s="145">
        <v>97</v>
      </c>
    </row>
    <row r="14" spans="1:22" ht="30.75" customHeight="1">
      <c r="B14" s="149"/>
      <c r="C14" s="44" t="s">
        <v>81</v>
      </c>
      <c r="D14" s="155"/>
      <c r="E14" s="158">
        <v>3</v>
      </c>
      <c r="F14" s="145">
        <v>122</v>
      </c>
      <c r="G14" s="158">
        <v>3</v>
      </c>
      <c r="H14" s="145">
        <v>383</v>
      </c>
      <c r="I14" s="158">
        <v>13</v>
      </c>
      <c r="J14" s="145">
        <v>1495</v>
      </c>
      <c r="K14" s="158">
        <v>5</v>
      </c>
      <c r="L14" s="145">
        <v>889</v>
      </c>
      <c r="M14" s="158">
        <v>0</v>
      </c>
      <c r="N14" s="145">
        <v>0</v>
      </c>
      <c r="O14" s="158">
        <v>2</v>
      </c>
      <c r="P14" s="145">
        <v>634</v>
      </c>
      <c r="Q14" s="158">
        <v>1</v>
      </c>
      <c r="R14" s="145">
        <v>59</v>
      </c>
      <c r="S14" s="158">
        <v>0</v>
      </c>
      <c r="T14" s="145">
        <v>0</v>
      </c>
      <c r="U14" s="237">
        <v>0</v>
      </c>
      <c r="V14" s="145">
        <v>0</v>
      </c>
    </row>
    <row r="15" spans="1:22" ht="30.75" customHeight="1">
      <c r="B15" s="149"/>
      <c r="C15" s="44" t="s">
        <v>80</v>
      </c>
      <c r="D15" s="155"/>
      <c r="E15" s="158">
        <v>4</v>
      </c>
      <c r="F15" s="145">
        <v>87</v>
      </c>
      <c r="G15" s="158">
        <v>0</v>
      </c>
      <c r="H15" s="145">
        <v>0</v>
      </c>
      <c r="I15" s="158">
        <v>9</v>
      </c>
      <c r="J15" s="145">
        <v>554</v>
      </c>
      <c r="K15" s="158">
        <v>6</v>
      </c>
      <c r="L15" s="145">
        <v>304</v>
      </c>
      <c r="M15" s="158">
        <v>0</v>
      </c>
      <c r="N15" s="145">
        <v>0</v>
      </c>
      <c r="O15" s="158">
        <v>1</v>
      </c>
      <c r="P15" s="145">
        <v>404</v>
      </c>
      <c r="Q15" s="158">
        <v>0</v>
      </c>
      <c r="R15" s="145">
        <v>0</v>
      </c>
      <c r="S15" s="158">
        <v>0</v>
      </c>
      <c r="T15" s="145">
        <v>0</v>
      </c>
      <c r="U15" s="237">
        <v>0</v>
      </c>
      <c r="V15" s="145">
        <v>0</v>
      </c>
    </row>
    <row r="16" spans="1:22" ht="30.75" customHeight="1">
      <c r="B16" s="149"/>
      <c r="C16" s="44" t="s">
        <v>82</v>
      </c>
      <c r="D16" s="155"/>
      <c r="E16" s="158">
        <v>3</v>
      </c>
      <c r="F16" s="145">
        <v>82</v>
      </c>
      <c r="G16" s="158">
        <v>2</v>
      </c>
      <c r="H16" s="145">
        <v>86</v>
      </c>
      <c r="I16" s="158">
        <v>11</v>
      </c>
      <c r="J16" s="145">
        <v>702</v>
      </c>
      <c r="K16" s="158">
        <v>4</v>
      </c>
      <c r="L16" s="145">
        <v>415</v>
      </c>
      <c r="M16" s="158">
        <v>0</v>
      </c>
      <c r="N16" s="145">
        <v>0</v>
      </c>
      <c r="O16" s="158">
        <v>3</v>
      </c>
      <c r="P16" s="145">
        <v>564</v>
      </c>
      <c r="Q16" s="158">
        <v>1</v>
      </c>
      <c r="R16" s="145">
        <v>45</v>
      </c>
      <c r="S16" s="158">
        <v>0</v>
      </c>
      <c r="T16" s="145">
        <v>0</v>
      </c>
      <c r="U16" s="237">
        <v>0</v>
      </c>
      <c r="V16" s="145">
        <v>0</v>
      </c>
    </row>
    <row r="17" spans="2:22" ht="30.75" customHeight="1">
      <c r="B17" s="149"/>
      <c r="C17" s="44" t="s">
        <v>26</v>
      </c>
      <c r="D17" s="155"/>
      <c r="E17" s="158">
        <v>3</v>
      </c>
      <c r="F17" s="145">
        <v>124</v>
      </c>
      <c r="G17" s="158">
        <v>0</v>
      </c>
      <c r="H17" s="145">
        <v>0</v>
      </c>
      <c r="I17" s="158">
        <v>11</v>
      </c>
      <c r="J17" s="145">
        <v>1022</v>
      </c>
      <c r="K17" s="158">
        <v>6</v>
      </c>
      <c r="L17" s="145">
        <v>504</v>
      </c>
      <c r="M17" s="158">
        <v>0</v>
      </c>
      <c r="N17" s="145">
        <v>0</v>
      </c>
      <c r="O17" s="158">
        <v>1</v>
      </c>
      <c r="P17" s="145">
        <v>383</v>
      </c>
      <c r="Q17" s="158">
        <v>0</v>
      </c>
      <c r="R17" s="145">
        <v>0</v>
      </c>
      <c r="S17" s="158">
        <v>0</v>
      </c>
      <c r="T17" s="145">
        <v>0</v>
      </c>
      <c r="U17" s="237">
        <v>0</v>
      </c>
      <c r="V17" s="145">
        <v>0</v>
      </c>
    </row>
    <row r="18" spans="2:22" ht="30.75" customHeight="1">
      <c r="B18" s="149"/>
      <c r="C18" s="44" t="s">
        <v>83</v>
      </c>
      <c r="D18" s="155"/>
      <c r="E18" s="158">
        <v>7</v>
      </c>
      <c r="F18" s="145">
        <v>82</v>
      </c>
      <c r="G18" s="158">
        <v>8</v>
      </c>
      <c r="H18" s="145">
        <v>513</v>
      </c>
      <c r="I18" s="158">
        <v>10</v>
      </c>
      <c r="J18" s="145">
        <v>1174</v>
      </c>
      <c r="K18" s="158">
        <v>3</v>
      </c>
      <c r="L18" s="145">
        <v>697</v>
      </c>
      <c r="M18" s="158">
        <v>0</v>
      </c>
      <c r="N18" s="145">
        <v>0</v>
      </c>
      <c r="O18" s="158">
        <v>1</v>
      </c>
      <c r="P18" s="145">
        <v>588</v>
      </c>
      <c r="Q18" s="158">
        <v>0</v>
      </c>
      <c r="R18" s="145">
        <v>0</v>
      </c>
      <c r="S18" s="158">
        <v>0</v>
      </c>
      <c r="T18" s="145">
        <v>0</v>
      </c>
      <c r="U18" s="237">
        <v>0</v>
      </c>
      <c r="V18" s="145">
        <v>0</v>
      </c>
    </row>
    <row r="19" spans="2:22" ht="30.75" customHeight="1">
      <c r="B19" s="149"/>
      <c r="C19" s="44" t="s">
        <v>84</v>
      </c>
      <c r="D19" s="155"/>
      <c r="E19" s="158">
        <v>4</v>
      </c>
      <c r="F19" s="145">
        <v>268</v>
      </c>
      <c r="G19" s="158">
        <v>10</v>
      </c>
      <c r="H19" s="145">
        <v>793</v>
      </c>
      <c r="I19" s="158">
        <v>27</v>
      </c>
      <c r="J19" s="145">
        <v>2524</v>
      </c>
      <c r="K19" s="158">
        <v>7</v>
      </c>
      <c r="L19" s="145">
        <v>1371</v>
      </c>
      <c r="M19" s="158">
        <v>0</v>
      </c>
      <c r="N19" s="145">
        <v>0</v>
      </c>
      <c r="O19" s="158">
        <v>4</v>
      </c>
      <c r="P19" s="145">
        <v>1454</v>
      </c>
      <c r="Q19" s="158">
        <v>1</v>
      </c>
      <c r="R19" s="145">
        <v>95</v>
      </c>
      <c r="S19" s="158">
        <v>1</v>
      </c>
      <c r="T19" s="145">
        <v>66</v>
      </c>
      <c r="U19" s="237">
        <v>0</v>
      </c>
      <c r="V19" s="145">
        <v>0</v>
      </c>
    </row>
    <row r="20" spans="2:22" ht="30.75" customHeight="1">
      <c r="B20" s="149"/>
      <c r="C20" s="44" t="s">
        <v>33</v>
      </c>
      <c r="D20" s="155"/>
      <c r="E20" s="158">
        <v>6</v>
      </c>
      <c r="F20" s="145">
        <v>23</v>
      </c>
      <c r="G20" s="158">
        <v>9</v>
      </c>
      <c r="H20" s="145">
        <v>563</v>
      </c>
      <c r="I20" s="158">
        <v>11</v>
      </c>
      <c r="J20" s="145">
        <v>1341</v>
      </c>
      <c r="K20" s="158">
        <v>7</v>
      </c>
      <c r="L20" s="145">
        <v>734</v>
      </c>
      <c r="M20" s="158">
        <v>0</v>
      </c>
      <c r="N20" s="145">
        <v>0</v>
      </c>
      <c r="O20" s="158">
        <v>1</v>
      </c>
      <c r="P20" s="145">
        <v>369</v>
      </c>
      <c r="Q20" s="158">
        <v>0</v>
      </c>
      <c r="R20" s="145">
        <v>0</v>
      </c>
      <c r="S20" s="158">
        <v>2</v>
      </c>
      <c r="T20" s="145">
        <v>337</v>
      </c>
      <c r="U20" s="237">
        <v>2</v>
      </c>
      <c r="V20" s="145">
        <v>93</v>
      </c>
    </row>
    <row r="21" spans="2:22" ht="30.75" customHeight="1">
      <c r="B21" s="149"/>
      <c r="C21" s="44" t="s">
        <v>85</v>
      </c>
      <c r="D21" s="155"/>
      <c r="E21" s="158">
        <v>8</v>
      </c>
      <c r="F21" s="145">
        <v>130</v>
      </c>
      <c r="G21" s="158">
        <v>4</v>
      </c>
      <c r="H21" s="145">
        <v>486</v>
      </c>
      <c r="I21" s="158">
        <v>10</v>
      </c>
      <c r="J21" s="145">
        <v>1778</v>
      </c>
      <c r="K21" s="158">
        <v>3</v>
      </c>
      <c r="L21" s="145">
        <v>858</v>
      </c>
      <c r="M21" s="158">
        <v>0</v>
      </c>
      <c r="N21" s="145">
        <v>0</v>
      </c>
      <c r="O21" s="158">
        <v>1</v>
      </c>
      <c r="P21" s="145">
        <v>250</v>
      </c>
      <c r="Q21" s="158">
        <v>1</v>
      </c>
      <c r="R21" s="145">
        <v>72</v>
      </c>
      <c r="S21" s="158">
        <v>0</v>
      </c>
      <c r="T21" s="145">
        <v>0</v>
      </c>
      <c r="U21" s="237">
        <v>0</v>
      </c>
      <c r="V21" s="145">
        <v>0</v>
      </c>
    </row>
    <row r="22" spans="2:22" ht="30.75" customHeight="1">
      <c r="B22" s="149"/>
      <c r="C22" s="44" t="s">
        <v>86</v>
      </c>
      <c r="D22" s="155"/>
      <c r="E22" s="158">
        <v>7</v>
      </c>
      <c r="F22" s="145">
        <v>17</v>
      </c>
      <c r="G22" s="158">
        <v>3</v>
      </c>
      <c r="H22" s="145">
        <v>313</v>
      </c>
      <c r="I22" s="158">
        <v>7</v>
      </c>
      <c r="J22" s="145">
        <v>784</v>
      </c>
      <c r="K22" s="158">
        <v>3</v>
      </c>
      <c r="L22" s="145">
        <v>439</v>
      </c>
      <c r="M22" s="158">
        <v>1</v>
      </c>
      <c r="N22" s="145">
        <v>275</v>
      </c>
      <c r="O22" s="158">
        <v>1</v>
      </c>
      <c r="P22" s="145">
        <v>436</v>
      </c>
      <c r="Q22" s="158">
        <v>0</v>
      </c>
      <c r="R22" s="145">
        <v>0</v>
      </c>
      <c r="S22" s="158">
        <v>0</v>
      </c>
      <c r="T22" s="145">
        <v>0</v>
      </c>
      <c r="U22" s="237">
        <v>1</v>
      </c>
      <c r="V22" s="145">
        <v>10</v>
      </c>
    </row>
    <row r="23" spans="2:22" ht="30.75" customHeight="1">
      <c r="B23" s="149"/>
      <c r="C23" s="44" t="s">
        <v>87</v>
      </c>
      <c r="D23" s="155"/>
      <c r="E23" s="158">
        <v>1</v>
      </c>
      <c r="F23" s="145">
        <v>8</v>
      </c>
      <c r="G23" s="158">
        <v>0</v>
      </c>
      <c r="H23" s="145">
        <v>0</v>
      </c>
      <c r="I23" s="158">
        <v>1</v>
      </c>
      <c r="J23" s="145">
        <v>57</v>
      </c>
      <c r="K23" s="158">
        <v>1</v>
      </c>
      <c r="L23" s="145">
        <v>32</v>
      </c>
      <c r="M23" s="158">
        <v>0</v>
      </c>
      <c r="N23" s="145">
        <v>0</v>
      </c>
      <c r="O23" s="158">
        <v>0</v>
      </c>
      <c r="P23" s="145">
        <v>0</v>
      </c>
      <c r="Q23" s="158">
        <v>0</v>
      </c>
      <c r="R23" s="145">
        <v>0</v>
      </c>
      <c r="S23" s="158">
        <v>0</v>
      </c>
      <c r="T23" s="145">
        <v>0</v>
      </c>
      <c r="U23" s="237">
        <v>0</v>
      </c>
      <c r="V23" s="145">
        <v>0</v>
      </c>
    </row>
    <row r="24" spans="2:22" ht="30.75" customHeight="1">
      <c r="B24" s="149"/>
      <c r="C24" s="44" t="s">
        <v>88</v>
      </c>
      <c r="D24" s="155"/>
      <c r="E24" s="158">
        <v>5</v>
      </c>
      <c r="F24" s="145">
        <v>114</v>
      </c>
      <c r="G24" s="158">
        <v>6</v>
      </c>
      <c r="H24" s="145">
        <v>596</v>
      </c>
      <c r="I24" s="158">
        <v>5</v>
      </c>
      <c r="J24" s="145">
        <v>1518</v>
      </c>
      <c r="K24" s="158">
        <v>2</v>
      </c>
      <c r="L24" s="145">
        <v>758</v>
      </c>
      <c r="M24" s="158">
        <v>0</v>
      </c>
      <c r="N24" s="145">
        <v>0</v>
      </c>
      <c r="O24" s="158">
        <v>1</v>
      </c>
      <c r="P24" s="145">
        <v>355</v>
      </c>
      <c r="Q24" s="158">
        <v>1</v>
      </c>
      <c r="R24" s="145">
        <v>81</v>
      </c>
      <c r="S24" s="158">
        <v>0</v>
      </c>
      <c r="T24" s="145">
        <v>0</v>
      </c>
      <c r="U24" s="237">
        <v>0</v>
      </c>
      <c r="V24" s="145">
        <v>0</v>
      </c>
    </row>
    <row r="25" spans="2:22" ht="30.75" customHeight="1">
      <c r="B25" s="149"/>
      <c r="C25" s="44" t="s">
        <v>89</v>
      </c>
      <c r="D25" s="155"/>
      <c r="E25" s="158">
        <v>0</v>
      </c>
      <c r="F25" s="145">
        <v>0</v>
      </c>
      <c r="G25" s="158">
        <v>2</v>
      </c>
      <c r="H25" s="145">
        <v>185</v>
      </c>
      <c r="I25" s="158">
        <v>6</v>
      </c>
      <c r="J25" s="145">
        <v>378</v>
      </c>
      <c r="K25" s="158">
        <v>1</v>
      </c>
      <c r="L25" s="145">
        <v>207</v>
      </c>
      <c r="M25" s="158">
        <v>0</v>
      </c>
      <c r="N25" s="145">
        <v>0</v>
      </c>
      <c r="O25" s="158">
        <v>0</v>
      </c>
      <c r="P25" s="145">
        <v>0</v>
      </c>
      <c r="Q25" s="158">
        <v>0</v>
      </c>
      <c r="R25" s="145">
        <v>0</v>
      </c>
      <c r="S25" s="158">
        <v>0</v>
      </c>
      <c r="T25" s="145">
        <v>0</v>
      </c>
      <c r="U25" s="237">
        <v>0</v>
      </c>
      <c r="V25" s="145">
        <v>0</v>
      </c>
    </row>
    <row r="26" spans="2:22" ht="30.75" customHeight="1" thickBot="1">
      <c r="B26" s="150"/>
      <c r="C26" s="151" t="s">
        <v>90</v>
      </c>
      <c r="D26" s="156"/>
      <c r="E26" s="159">
        <v>2</v>
      </c>
      <c r="F26" s="146">
        <v>49</v>
      </c>
      <c r="G26" s="159">
        <v>5</v>
      </c>
      <c r="H26" s="146">
        <v>344</v>
      </c>
      <c r="I26" s="159">
        <v>8</v>
      </c>
      <c r="J26" s="146">
        <v>606</v>
      </c>
      <c r="K26" s="159">
        <v>1</v>
      </c>
      <c r="L26" s="146">
        <v>360</v>
      </c>
      <c r="M26" s="159">
        <v>0</v>
      </c>
      <c r="N26" s="146">
        <v>0</v>
      </c>
      <c r="O26" s="159">
        <v>1</v>
      </c>
      <c r="P26" s="146">
        <v>334</v>
      </c>
      <c r="Q26" s="159">
        <v>0</v>
      </c>
      <c r="R26" s="146">
        <v>0</v>
      </c>
      <c r="S26" s="159">
        <v>0</v>
      </c>
      <c r="T26" s="146">
        <v>0</v>
      </c>
      <c r="U26" s="238">
        <v>0</v>
      </c>
      <c r="V26" s="146">
        <v>0</v>
      </c>
    </row>
  </sheetData>
  <mergeCells count="9">
    <mergeCell ref="Q3:R4"/>
    <mergeCell ref="S3:T4"/>
    <mergeCell ref="U3:V4"/>
    <mergeCell ref="E3:F4"/>
    <mergeCell ref="I3:J4"/>
    <mergeCell ref="K3:L4"/>
    <mergeCell ref="O3:P4"/>
    <mergeCell ref="G3:H4"/>
    <mergeCell ref="M3:N4"/>
  </mergeCells>
  <phoneticPr fontId="2"/>
  <printOptions horizontalCentered="1" gridLinesSet="0"/>
  <pageMargins left="0.78740157480314965" right="0.59055118110236227" top="0.59055118110236227" bottom="0.59055118110236227" header="0.51181102362204722" footer="0.78740157480314965"/>
  <pageSetup paperSize="9" scale="5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1-1</vt:lpstr>
      <vt:lpstr>1-2,3</vt:lpstr>
      <vt:lpstr>1-4</vt:lpstr>
      <vt:lpstr>'1-1'!Print_Area</vt:lpstr>
      <vt:lpstr>'1-2,3'!Print_Area</vt:lpstr>
      <vt:lpstr>'1-4'!Print_Area</vt:lpstr>
      <vt:lpstr>'1-1'!中･高</vt:lpstr>
      <vt:lpstr>'1-1'!幼･小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2023-08-24T03:16:10Z</cp:lastPrinted>
  <dcterms:created xsi:type="dcterms:W3CDTF">1998-07-13T01:55:54Z</dcterms:created>
  <dcterms:modified xsi:type="dcterms:W3CDTF">2023-08-24T03:19:10Z</dcterms:modified>
</cp:coreProperties>
</file>