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6年\R6.3月部長会議資料\4_HP公表用作成\"/>
    </mc:Choice>
  </mc:AlternateContent>
  <bookViews>
    <workbookView xWindow="0" yWindow="0" windowWidth="28800" windowHeight="12315" tabRatio="932" firstSheet="1" activeTab="1"/>
  </bookViews>
  <sheets>
    <sheet name="【手持ち】グラフ" sheetId="12" state="hidden" r:id="rId1"/>
    <sheet name="【提出】統計表 (公表用)" sheetId="13" r:id="rId2"/>
    <sheet name="【提出】統計表 (2)" sheetId="10" state="hidden" r:id="rId3"/>
  </sheets>
  <externalReferences>
    <externalReference r:id="rId4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'【提出】統計表 (公表用)'!$A$1:$K$39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A26" i="13" l="1"/>
  <c r="C12" i="13" l="1"/>
  <c r="D12" i="13"/>
  <c r="E12" i="13"/>
  <c r="F12" i="13"/>
  <c r="G12" i="13"/>
  <c r="H12" i="13"/>
  <c r="I12" i="13"/>
  <c r="J12" i="13"/>
  <c r="A23" i="13" l="1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C27" i="13" l="1"/>
  <c r="D27" i="13"/>
  <c r="E27" i="13"/>
  <c r="F27" i="13"/>
  <c r="G27" i="13"/>
  <c r="H27" i="13"/>
  <c r="I27" i="13"/>
  <c r="B27" i="13"/>
  <c r="C21" i="13"/>
  <c r="F21" i="13"/>
  <c r="G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AB6" i="12" l="1"/>
  <c r="E8" i="10" l="1"/>
  <c r="C8" i="10" l="1"/>
  <c r="B9" i="13" l="1"/>
  <c r="B12" i="13"/>
  <c r="B15" i="13"/>
  <c r="B31" i="13"/>
  <c r="K12" i="13"/>
  <c r="K15" i="13"/>
  <c r="K9" i="13"/>
  <c r="B36" i="13" l="1"/>
  <c r="B39" i="13"/>
  <c r="H21" i="13"/>
  <c r="B32" i="13" l="1"/>
  <c r="I21" i="13" l="1"/>
  <c r="B33" i="13"/>
  <c r="B25" i="12"/>
  <c r="B6" i="12"/>
</calcChain>
</file>

<file path=xl/sharedStrings.xml><?xml version="1.0" encoding="utf-8"?>
<sst xmlns="http://schemas.openxmlformats.org/spreadsheetml/2006/main" count="94" uniqueCount="63">
  <si>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</si>
  <si>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</si>
  <si>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</si>
  <si>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</si>
  <si>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</si>
  <si>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</si>
  <si>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</si>
  <si>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</si>
  <si>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</si>
  <si>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</si>
  <si>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</si>
  <si>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</si>
  <si>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</si>
  <si>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</si>
  <si>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</si>
  <si>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</si>
  <si>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</si>
  <si>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</si>
  <si>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</si>
  <si>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</si>
  <si>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</si>
  <si>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</si>
  <si>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</si>
  <si>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</si>
  <si>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</si>
  <si>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</si>
  <si>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</si>
  <si>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</si>
  <si>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</si>
  <si>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</si>
  <si>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</si>
  <si>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</si>
  <si>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</si>
  <si>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</si>
  <si>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</si>
  <si>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</si>
  <si>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</si>
  <si>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</si>
  <si>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</si>
  <si>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</si>
  <si>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</si>
  <si>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</si>
  <si>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</si>
  <si>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</si>
  <si>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</si>
  <si>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</si>
  <si>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</si>
  <si>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</si>
  <si>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</si>
  <si>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</si>
  <si>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</si>
  <si>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</si>
  <si>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</si>
  <si>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</si>
  <si>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</si>
  <si>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</si>
  <si>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</si>
  <si>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　　　　　　①調査対象施設は従業員数10人以上の全施設（189施設　令和6年1月時点）</t>
    <phoneticPr fontId="9"/>
  </si>
  <si>
    <t>令和６年3月（速報値）</t>
    <phoneticPr fontId="1"/>
  </si>
  <si>
    <t>令和５年3月（速報値）</t>
    <phoneticPr fontId="1"/>
  </si>
  <si>
    <t>令和元年3月（確報値）</t>
    <phoneticPr fontId="1"/>
  </si>
  <si>
    <t>令和６年2月（速報値）</t>
    <phoneticPr fontId="1"/>
  </si>
  <si>
    <t>令和６年３月　発地別延べ宿泊者数割合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</si>
</sst>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7" formatCode="#,##0.0;[Red]\-#,##0.0"/>
    <numFmt numFmtId="181" formatCode="#,##0_);[Red]\(#,##0\)"/>
    <numFmt numFmtId="182" formatCode="#,##0.0;&quot;▲ &quot;#,##0.0"/>
    <numFmt numFmtId="183" formatCode="#,##0.0_);[Red]\(#,##0.0\)"/>
    <numFmt numFmtId="186" formatCode="#,##0.00_);[Red]\(#,##0.00\)"/>
    <numFmt numFmtId="187" formatCode="&quot;＋ &quot;#,##0.0;&quot;▲ &quot;#,##0.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81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82" fontId="14" fillId="0" borderId="2" xfId="1" applyNumberFormat="1" applyFont="1" applyBorder="1" applyAlignment="1">
      <alignment horizontal="right" vertical="center" indent="1"/>
    </xf>
    <xf numFmtId="182" fontId="14" fillId="0" borderId="0" xfId="1" applyNumberFormat="1" applyFont="1" applyBorder="1" applyAlignment="1">
      <alignment horizontal="right" vertical="center" indent="1"/>
    </xf>
    <xf numFmtId="186" fontId="13" fillId="0" borderId="0" xfId="0" applyNumberFormat="1" applyFont="1">
      <alignment vertical="center"/>
    </xf>
    <xf numFmtId="177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81" fontId="15" fillId="0" borderId="4" xfId="0" applyNumberFormat="1" applyFont="1" applyFill="1" applyBorder="1" applyAlignment="1" applyProtection="1">
      <alignment vertical="center"/>
    </xf>
    <xf numFmtId="181" fontId="15" fillId="0" borderId="5" xfId="2" applyNumberFormat="1" applyFont="1" applyBorder="1" applyProtection="1">
      <alignment vertical="center"/>
    </xf>
    <xf numFmtId="181" fontId="15" fillId="0" borderId="6" xfId="0" applyNumberFormat="1" applyFont="1" applyFill="1" applyBorder="1" applyProtection="1">
      <alignment vertical="center"/>
      <protection locked="0"/>
    </xf>
    <xf numFmtId="181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83" fontId="15" fillId="0" borderId="14" xfId="2" applyNumberFormat="1" applyFont="1" applyBorder="1">
      <alignment vertical="center"/>
    </xf>
    <xf numFmtId="181" fontId="15" fillId="0" borderId="7" xfId="0" applyNumberFormat="1" applyFont="1" applyFill="1" applyBorder="1" applyAlignment="1" applyProtection="1">
      <alignment vertical="center"/>
    </xf>
    <xf numFmtId="181" fontId="15" fillId="0" borderId="7" xfId="2" applyNumberFormat="1" applyFont="1" applyBorder="1" applyProtection="1">
      <alignment vertical="center"/>
    </xf>
    <xf numFmtId="181" fontId="15" fillId="0" borderId="7" xfId="2" applyNumberFormat="1" applyFont="1" applyFill="1" applyBorder="1" applyProtection="1">
      <alignment vertical="center"/>
      <protection locked="0"/>
    </xf>
    <xf numFmtId="181" fontId="15" fillId="0" borderId="7" xfId="2" applyNumberFormat="1" applyFont="1" applyFill="1" applyBorder="1" applyAlignment="1" applyProtection="1">
      <alignment vertical="center"/>
      <protection locked="0"/>
    </xf>
    <xf numFmtId="182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81" fontId="15" fillId="0" borderId="0" xfId="2" applyNumberFormat="1" applyFont="1" applyFill="1" applyBorder="1" applyAlignment="1" applyProtection="1">
      <alignment horizontal="right" vertical="center"/>
    </xf>
    <xf numFmtId="181" fontId="15" fillId="0" borderId="0" xfId="2" applyNumberFormat="1" applyFont="1" applyBorder="1" applyProtection="1">
      <alignment vertical="center"/>
      <protection locked="0"/>
    </xf>
    <xf numFmtId="187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81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7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7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81" fontId="15" fillId="0" borderId="0" xfId="0" applyNumberFormat="1" applyFont="1">
      <alignment vertical="center"/>
    </xf>
    <xf numFmtId="181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181" fontId="15" fillId="0" borderId="2" xfId="0" applyNumberFormat="1" applyFont="1" applyFill="1" applyBorder="1" applyProtection="1">
      <alignment vertical="center"/>
      <protection locked="0"/>
    </xf>
    <xf numFmtId="181" fontId="15" fillId="0" borderId="2" xfId="2" applyNumberFormat="1" applyFont="1" applyFill="1" applyBorder="1" applyAlignment="1" applyProtection="1">
      <alignment horizontal="right" vertical="center"/>
      <protection locked="0"/>
    </xf>
    <xf numFmtId="181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81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81" fontId="15" fillId="0" borderId="2" xfId="2" applyNumberFormat="1" applyFont="1" applyFill="1" applyBorder="1" applyProtection="1">
      <alignment vertical="center"/>
      <protection locked="0"/>
    </xf>
    <xf numFmtId="0" fontId="16" fillId="0" borderId="17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 shrinkToFit="1"/>
    </xf>
    <xf numFmtId="187" fontId="14" fillId="0" borderId="3" xfId="0" applyNumberFormat="1" applyFont="1" applyBorder="1" applyAlignment="1">
      <alignment horizontal="center" vertical="center" shrinkToFit="1"/>
    </xf>
    <xf numFmtId="181" fontId="15" fillId="0" borderId="2" xfId="0" applyNumberFormat="1" applyFont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23725" y="2803071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17" t="str">
        <f>$BH$8&amp;"の宿泊客等の動向"</f>
        <v>令和２年８月の宿泊客等の動向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3"/>
      <c r="BS2" s="41" t="s">
        <v>27</v>
      </c>
      <c r="BW2" s="41" t="s">
        <v>28</v>
      </c>
    </row>
    <row r="3" spans="2:76" ht="18" customHeight="1" thickBot="1">
      <c r="N3" s="4"/>
      <c r="O3" s="122" t="str">
        <f>"（"&amp;VLOOKUP(BJ6,BP4:BQ15,2,FALSE)&amp;"）"</f>
        <v>（令和元年９月～１２月速報、令和２年１月～８月速速報）</v>
      </c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8" t="s">
        <v>22</v>
      </c>
      <c r="BI4" s="118"/>
      <c r="BJ4" s="121" t="s">
        <v>31</v>
      </c>
      <c r="BK4" s="121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8" t="s">
        <v>23</v>
      </c>
      <c r="BI5" s="118"/>
      <c r="BJ5" s="121">
        <v>2</v>
      </c>
      <c r="BK5" s="121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8" t="s">
        <v>24</v>
      </c>
      <c r="BI6" s="118"/>
      <c r="BJ6" s="121">
        <v>8</v>
      </c>
      <c r="BK6" s="121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8" t="s">
        <v>26</v>
      </c>
      <c r="BI26" s="118"/>
      <c r="BJ26" s="118"/>
      <c r="BK26" s="118"/>
      <c r="BL26" s="120">
        <v>28</v>
      </c>
      <c r="BM26" s="120"/>
      <c r="BN26" s="120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8" t="s">
        <v>19</v>
      </c>
      <c r="BI27" s="118"/>
      <c r="BJ27" s="118"/>
      <c r="BK27" s="118"/>
      <c r="BL27" s="119" t="e">
        <f>ROUND(#REF!,1)</f>
        <v>#REF!</v>
      </c>
      <c r="BM27" s="119"/>
      <c r="BN27" s="119"/>
      <c r="BO27" s="1" t="s">
        <v>25</v>
      </c>
    </row>
    <row r="28" spans="2:69" ht="14.1" customHeight="1">
      <c r="BH28" s="118" t="s">
        <v>20</v>
      </c>
      <c r="BI28" s="118"/>
      <c r="BJ28" s="118"/>
      <c r="BK28" s="118"/>
      <c r="BL28" s="119" t="e">
        <f>ROUND(#REF!,1)</f>
        <v>#REF!</v>
      </c>
      <c r="BM28" s="119"/>
      <c r="BN28" s="119"/>
      <c r="BO28" s="1" t="s">
        <v>25</v>
      </c>
    </row>
  </sheetData>
  <sheetProtection sheet="1" selectLockedCells="1"/>
  <mergeCells count="14">
    <mergeCell ref="BH28:BK28"/>
    <mergeCell ref="BL28:BN28"/>
    <mergeCell ref="BH6:BI6"/>
    <mergeCell ref="BJ6:BK6"/>
    <mergeCell ref="BH26:BK26"/>
    <mergeCell ref="BL26:BN26"/>
    <mergeCell ref="BH27:BK27"/>
    <mergeCell ref="BL27:BN27"/>
    <mergeCell ref="O2:AL2"/>
    <mergeCell ref="O3:AL3"/>
    <mergeCell ref="BH4:BI4"/>
    <mergeCell ref="BJ4:BK4"/>
    <mergeCell ref="BH5:BI5"/>
    <mergeCell ref="BJ5:BK5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R11" sqref="R11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6" t="s">
        <v>0</v>
      </c>
      <c r="J1" s="126"/>
      <c r="K1" s="126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7" t="s">
        <v>62</v>
      </c>
      <c r="B2" s="128"/>
      <c r="C2" s="128"/>
      <c r="D2" s="128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8"/>
      <c r="B3" s="128"/>
      <c r="C3" s="128"/>
      <c r="D3" s="128"/>
      <c r="N3" s="100"/>
      <c r="O3" s="100"/>
      <c r="P3" s="100"/>
      <c r="Q3" s="100"/>
      <c r="R3" s="100"/>
      <c r="S3" s="100"/>
      <c r="T3" s="100"/>
      <c r="U3" s="100"/>
    </row>
    <row r="4" spans="1:28" ht="6" customHeight="1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29" t="s">
        <v>2</v>
      </c>
      <c r="K5" s="129"/>
      <c r="L5" s="7"/>
      <c r="M5" s="7"/>
      <c r="N5" s="69"/>
      <c r="O5" s="69" t="s">
        <v>22</v>
      </c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 t="s">
        <v>23</v>
      </c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12" t="s">
        <v>58</v>
      </c>
      <c r="B7" s="108">
        <v>46256</v>
      </c>
      <c r="C7" s="108">
        <v>103994</v>
      </c>
      <c r="D7" s="108">
        <v>61054</v>
      </c>
      <c r="E7" s="108">
        <v>10209</v>
      </c>
      <c r="F7" s="108">
        <v>28396</v>
      </c>
      <c r="G7" s="108">
        <v>41081</v>
      </c>
      <c r="H7" s="108">
        <v>19972</v>
      </c>
      <c r="I7" s="108">
        <v>65490</v>
      </c>
      <c r="J7" s="108">
        <v>8733</v>
      </c>
      <c r="K7" s="111">
        <v>385185</v>
      </c>
      <c r="L7" s="16"/>
      <c r="M7" s="16"/>
      <c r="N7" s="102"/>
      <c r="O7" s="102" t="s">
        <v>24</v>
      </c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12" t="s">
        <v>59</v>
      </c>
      <c r="B8" s="108">
        <v>40765</v>
      </c>
      <c r="C8" s="108">
        <v>89245</v>
      </c>
      <c r="D8" s="108">
        <v>49683</v>
      </c>
      <c r="E8" s="108">
        <v>8569</v>
      </c>
      <c r="F8" s="108">
        <v>25116</v>
      </c>
      <c r="G8" s="108">
        <v>39661</v>
      </c>
      <c r="H8" s="108">
        <v>17916</v>
      </c>
      <c r="I8" s="108">
        <v>60728</v>
      </c>
      <c r="J8" s="108">
        <v>6107</v>
      </c>
      <c r="K8" s="111">
        <v>337790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13" t="s">
        <v>49</v>
      </c>
      <c r="B9" s="87">
        <f>B7/B8*100-100</f>
        <v>13.469888384643696</v>
      </c>
      <c r="C9" s="87">
        <f t="shared" ref="C9:K9" si="0">C7/C8*100-100</f>
        <v>16.526416045716857</v>
      </c>
      <c r="D9" s="87">
        <f t="shared" si="0"/>
        <v>22.887104240887226</v>
      </c>
      <c r="E9" s="87">
        <f t="shared" si="0"/>
        <v>19.138755980861248</v>
      </c>
      <c r="F9" s="87">
        <f t="shared" si="0"/>
        <v>13.059404363752193</v>
      </c>
      <c r="G9" s="87">
        <f t="shared" si="0"/>
        <v>3.5803434104031595</v>
      </c>
      <c r="H9" s="87">
        <f t="shared" si="0"/>
        <v>11.47577584282206</v>
      </c>
      <c r="I9" s="87">
        <f t="shared" si="0"/>
        <v>7.8415228560136967</v>
      </c>
      <c r="J9" s="87">
        <f t="shared" si="0"/>
        <v>42.9998362534796</v>
      </c>
      <c r="K9" s="87">
        <f t="shared" si="0"/>
        <v>14.030906776399533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4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12" t="s">
        <v>60</v>
      </c>
      <c r="B11" s="110">
        <v>57067</v>
      </c>
      <c r="C11" s="110">
        <v>97642</v>
      </c>
      <c r="D11" s="110">
        <v>59696</v>
      </c>
      <c r="E11" s="110">
        <v>11203</v>
      </c>
      <c r="F11" s="110">
        <v>32394</v>
      </c>
      <c r="G11" s="110">
        <v>39518</v>
      </c>
      <c r="H11" s="110">
        <v>20078</v>
      </c>
      <c r="I11" s="110">
        <v>54386</v>
      </c>
      <c r="J11" s="110">
        <v>7830</v>
      </c>
      <c r="K11" s="111">
        <v>379814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13" t="s">
        <v>50</v>
      </c>
      <c r="B12" s="87">
        <f>B7/B11*100-100</f>
        <v>-18.944398689259984</v>
      </c>
      <c r="C12" s="87">
        <f t="shared" ref="C12:K12" si="1">C7/C11*100-100</f>
        <v>6.5053972675692933</v>
      </c>
      <c r="D12" s="87">
        <f t="shared" si="1"/>
        <v>2.2748592870543973</v>
      </c>
      <c r="E12" s="87">
        <f t="shared" si="1"/>
        <v>-8.8726234044452355</v>
      </c>
      <c r="F12" s="87">
        <f t="shared" si="1"/>
        <v>-12.341791689819104</v>
      </c>
      <c r="G12" s="87">
        <f t="shared" si="1"/>
        <v>3.9551596740725898</v>
      </c>
      <c r="H12" s="87">
        <f t="shared" si="1"/>
        <v>-0.52794102998306869</v>
      </c>
      <c r="I12" s="87">
        <f t="shared" si="1"/>
        <v>20.417019085794138</v>
      </c>
      <c r="J12" s="87">
        <f t="shared" si="1"/>
        <v>11.532567049808435</v>
      </c>
      <c r="K12" s="87">
        <f t="shared" si="1"/>
        <v>1.4141132238411558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4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12" t="s">
        <v>61</v>
      </c>
      <c r="B14" s="108">
        <v>43528</v>
      </c>
      <c r="C14" s="108">
        <v>83120</v>
      </c>
      <c r="D14" s="108">
        <v>49071</v>
      </c>
      <c r="E14" s="108">
        <v>6850</v>
      </c>
      <c r="F14" s="108">
        <v>20975</v>
      </c>
      <c r="G14" s="108">
        <v>36969</v>
      </c>
      <c r="H14" s="108">
        <v>17677</v>
      </c>
      <c r="I14" s="108">
        <v>67905</v>
      </c>
      <c r="J14" s="108">
        <v>5718</v>
      </c>
      <c r="K14" s="111">
        <v>331813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 t="shared" ref="B15:K15" si="2">B7/B14*100-100</f>
        <v>6.2672302885498965</v>
      </c>
      <c r="C15" s="95">
        <f t="shared" si="2"/>
        <v>25.113089509143421</v>
      </c>
      <c r="D15" s="95">
        <f t="shared" si="2"/>
        <v>24.419718367263755</v>
      </c>
      <c r="E15" s="95">
        <f t="shared" si="2"/>
        <v>49.036496350364956</v>
      </c>
      <c r="F15" s="95">
        <f t="shared" si="2"/>
        <v>35.380214541120381</v>
      </c>
      <c r="G15" s="95">
        <f t="shared" si="2"/>
        <v>11.122832643566241</v>
      </c>
      <c r="H15" s="95">
        <f t="shared" si="2"/>
        <v>12.982972223793638</v>
      </c>
      <c r="I15" s="95">
        <f t="shared" si="2"/>
        <v>-3.5564391429202544</v>
      </c>
      <c r="J15" s="95">
        <f t="shared" si="2"/>
        <v>52.728226652675744</v>
      </c>
      <c r="K15" s="95">
        <f t="shared" si="2"/>
        <v>16.084963518608376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令和６年3月（速報値）</v>
      </c>
      <c r="B19" s="109">
        <v>59339</v>
      </c>
      <c r="C19" s="109">
        <v>5395</v>
      </c>
      <c r="D19" s="109">
        <v>13737</v>
      </c>
      <c r="E19" s="109">
        <v>14255</v>
      </c>
      <c r="F19" s="109">
        <v>5213</v>
      </c>
      <c r="G19" s="109">
        <v>4945</v>
      </c>
      <c r="H19" s="109">
        <v>6616</v>
      </c>
      <c r="I19" s="115">
        <v>109500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令和５年3月（速報値）</v>
      </c>
      <c r="B20" s="109">
        <v>29403</v>
      </c>
      <c r="C20" s="109">
        <v>827</v>
      </c>
      <c r="D20" s="109">
        <v>3702</v>
      </c>
      <c r="E20" s="109">
        <v>4622</v>
      </c>
      <c r="F20" s="109">
        <v>3670</v>
      </c>
      <c r="G20" s="109">
        <v>2367</v>
      </c>
      <c r="H20" s="109">
        <v>2635</v>
      </c>
      <c r="I20" s="115">
        <v>47226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101.81274019657857</v>
      </c>
      <c r="C21" s="87">
        <f t="shared" ref="C21:I21" si="3">C19/C20*100-100</f>
        <v>552.35792019347036</v>
      </c>
      <c r="D21" s="87">
        <f t="shared" si="3"/>
        <v>271.06969205834685</v>
      </c>
      <c r="E21" s="87">
        <f t="shared" si="3"/>
        <v>208.41627001298139</v>
      </c>
      <c r="F21" s="87">
        <f t="shared" si="3"/>
        <v>42.043596730245213</v>
      </c>
      <c r="G21" s="87">
        <f t="shared" si="3"/>
        <v>108.91423743134769</v>
      </c>
      <c r="H21" s="87">
        <f t="shared" si="3"/>
        <v>151.08159392789372</v>
      </c>
      <c r="I21" s="87">
        <f t="shared" si="3"/>
        <v>131.86380383686952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6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令和元年3月（確報値）</v>
      </c>
      <c r="B23" s="109">
        <v>52432</v>
      </c>
      <c r="C23" s="109">
        <v>7186</v>
      </c>
      <c r="D23" s="109">
        <v>5918</v>
      </c>
      <c r="E23" s="109">
        <v>14202</v>
      </c>
      <c r="F23" s="109">
        <v>2412</v>
      </c>
      <c r="G23" s="109">
        <v>2722</v>
      </c>
      <c r="H23" s="109">
        <v>2387</v>
      </c>
      <c r="I23" s="115">
        <v>87259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13.173252975282267</v>
      </c>
      <c r="C24" s="87">
        <f t="shared" ref="C24:H24" si="4">C19/C23*100-100</f>
        <v>-24.923462287781788</v>
      </c>
      <c r="D24" s="87">
        <f t="shared" si="4"/>
        <v>132.12233862791484</v>
      </c>
      <c r="E24" s="87">
        <f t="shared" si="4"/>
        <v>0.37318687508800963</v>
      </c>
      <c r="F24" s="87">
        <f t="shared" si="4"/>
        <v>116.12769485903814</v>
      </c>
      <c r="G24" s="87">
        <f t="shared" si="4"/>
        <v>81.667891256429101</v>
      </c>
      <c r="H24" s="87">
        <f t="shared" si="4"/>
        <v>177.16799329702553</v>
      </c>
      <c r="I24" s="87">
        <f>I19/I23*100-100</f>
        <v>25.488488293471164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6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令和６年2月（速報値）</v>
      </c>
      <c r="B26" s="109">
        <v>66754</v>
      </c>
      <c r="C26" s="109">
        <v>6783</v>
      </c>
      <c r="D26" s="109">
        <v>10923</v>
      </c>
      <c r="E26" s="109">
        <v>16611</v>
      </c>
      <c r="F26" s="109">
        <v>3306</v>
      </c>
      <c r="G26" s="109">
        <v>2574</v>
      </c>
      <c r="H26" s="109">
        <v>2562</v>
      </c>
      <c r="I26" s="115">
        <v>109513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 t="shared" ref="B27:I27" si="5">B19/B26*100-100</f>
        <v>-11.107948587350563</v>
      </c>
      <c r="C27" s="95">
        <f t="shared" si="5"/>
        <v>-20.462922010909622</v>
      </c>
      <c r="D27" s="95">
        <f t="shared" si="5"/>
        <v>25.762153254600378</v>
      </c>
      <c r="E27" s="95">
        <f t="shared" si="5"/>
        <v>-14.183372464029858</v>
      </c>
      <c r="F27" s="95">
        <f t="shared" si="5"/>
        <v>57.683000604960682</v>
      </c>
      <c r="G27" s="95">
        <f t="shared" si="5"/>
        <v>92.113442113442119</v>
      </c>
      <c r="H27" s="95">
        <f t="shared" si="5"/>
        <v>158.23575331772054</v>
      </c>
      <c r="I27" s="95">
        <f t="shared" si="5"/>
        <v>-1.1870736807509275E-2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30" t="s">
        <v>18</v>
      </c>
      <c r="C30" s="130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令和６年3月（速報値）</v>
      </c>
      <c r="B31" s="124">
        <f>SUM(K7,I19)</f>
        <v>494685</v>
      </c>
      <c r="C31" s="124"/>
      <c r="D31" s="97" t="s">
        <v>57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令和５年3月（速報値）</v>
      </c>
      <c r="B32" s="124">
        <f>SUM(K8,I20)</f>
        <v>385016</v>
      </c>
      <c r="C32" s="124"/>
      <c r="D32" s="98" t="s">
        <v>55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23">
        <f>B31/B32*100-100</f>
        <v>28.484270783551835</v>
      </c>
      <c r="C33" s="123"/>
      <c r="D33" s="98" t="s">
        <v>56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令和元年3月（確報値）</v>
      </c>
      <c r="B35" s="131">
        <f>SUM(K11,I23)</f>
        <v>467073</v>
      </c>
      <c r="C35" s="131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23">
        <f>B31/B35*100-100</f>
        <v>5.9117097327398511</v>
      </c>
      <c r="C36" s="123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令和６年2月（速報値）</v>
      </c>
      <c r="B38" s="131">
        <f>SUM(K14,I26)</f>
        <v>441326</v>
      </c>
      <c r="C38" s="131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25">
        <f>B31/B38*100-100</f>
        <v>12.090608756338852</v>
      </c>
      <c r="C39" s="125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2:C32"/>
    <mergeCell ref="I1:K1"/>
    <mergeCell ref="A2:D3"/>
    <mergeCell ref="J5:K5"/>
    <mergeCell ref="B30:C30"/>
    <mergeCell ref="B31:C31"/>
    <mergeCell ref="B38:C38"/>
    <mergeCell ref="B39:C39"/>
    <mergeCell ref="B35:C35"/>
    <mergeCell ref="B36:C36"/>
    <mergeCell ref="B33:C33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32" t="s">
        <v>0</v>
      </c>
      <c r="F1" s="132"/>
      <c r="G1" s="7"/>
    </row>
    <row r="2" spans="1:7" ht="33" customHeight="1">
      <c r="A2" s="132" t="e">
        <f>#REF!</f>
        <v>#REF!</v>
      </c>
      <c r="B2" s="132"/>
      <c r="C2" s="132"/>
      <c r="D2" s="34"/>
      <c r="F2" s="7"/>
      <c r="G2" s="7"/>
    </row>
    <row r="3" spans="1:7" ht="33" customHeight="1">
      <c r="B3" s="34" t="s">
        <v>41</v>
      </c>
      <c r="E3" s="129" t="s">
        <v>2</v>
      </c>
      <c r="F3" s="129"/>
      <c r="G3" s="7"/>
    </row>
    <row r="4" spans="1:7" ht="33" customHeight="1">
      <c r="A4" s="29"/>
      <c r="B4" s="130" t="s">
        <v>37</v>
      </c>
      <c r="C4" s="130" t="s">
        <v>38</v>
      </c>
      <c r="D4" s="130"/>
      <c r="E4" s="130"/>
      <c r="F4" s="130" t="s">
        <v>39</v>
      </c>
      <c r="G4" s="7"/>
    </row>
    <row r="5" spans="1:7" ht="33" customHeight="1" thickBot="1">
      <c r="A5" s="12"/>
      <c r="B5" s="130"/>
      <c r="C5" s="28" t="s">
        <v>16</v>
      </c>
      <c r="D5" s="28" t="s">
        <v>42</v>
      </c>
      <c r="E5" s="20" t="s">
        <v>43</v>
      </c>
      <c r="F5" s="130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【提出】統計表 (公表用)</vt:lpstr>
      <vt:lpstr>【提出】統計表 (2)</vt:lpstr>
      <vt:lpstr>【手持ち】グラフ!Print_Area</vt:lpstr>
      <vt:lpstr>'【提出】統計表 (2)'!Print_Area</vt:lpstr>
      <vt:lpstr>'【提出】統計表 (公表用)'!Print_Area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2024-04-14T23:54:48Z</cp:lastPrinted>
  <dcterms:created xsi:type="dcterms:W3CDTF">2015-08-14T05:03:00Z</dcterms:created>
  <dcterms:modified xsi:type="dcterms:W3CDTF">2024-04-15T02:33:29Z</dcterms:modified>
</cp:coreProperties>
</file>