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3755" windowHeight="8775" activeTab="0"/>
  </bookViews>
  <sheets>
    <sheet name="産業大分類（表7） 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<sst xmlns="http://schemas.openxmlformats.org/spreadsheetml/2006/main" count="51" uniqueCount="41">
  <si>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事　　業　　所　　数</t>
  </si>
  <si>
    <t>従　　業　　者　　数</t>
  </si>
  <si>
    <t>平成１３年</t>
  </si>
  <si>
    <t>平成 8 年～平成１３年</t>
  </si>
  <si>
    <t>建設業</t>
  </si>
  <si>
    <t>製造業</t>
  </si>
  <si>
    <t>電気・ガス・熱供給・水道業</t>
  </si>
  <si>
    <t>運輸・通信業</t>
  </si>
  <si>
    <t>金融・保険業</t>
  </si>
  <si>
    <t>不動産業</t>
  </si>
  <si>
    <t>サービス業</t>
  </si>
  <si>
    <t>産業（大分類）</t>
  </si>
  <si>
    <t>構成比</t>
  </si>
  <si>
    <t>全　産　業</t>
  </si>
  <si>
    <t>Ａ～Ｃ</t>
  </si>
  <si>
    <t>農林漁業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</si>
  <si>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</si>
  <si>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</si>
  <si>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</si>
  <si>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</si>
  <si>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</si>
  <si>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</si>
  <si>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</si>
  <si>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</si>
  <si>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</si>
  <si>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</si>
  <si>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第１次産業　　　　　　　（Ａ～Ｃ）　　　</t>
  </si>
  <si>
    <t>第２次産業　　　　　（Ｄ～Ｆ）　　　</t>
  </si>
  <si>
    <t>第３次産業　　　　　　　（Ｇ～Ｍ）　　　</t>
  </si>
  <si>
    <r>
      <t>平成 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</si>
  <si>
    <r>
      <t>100</t>
    </r>
    <r>
      <rPr>
        <sz val="11"/>
        <rFont val="ＭＳ Ｐゴシック"/>
        <family val="3"/>
      </rPr>
      <t>.0</t>
    </r>
  </si>
  <si>
    <t>公務</t>
  </si>
  <si>
    <t>※ 個人経営の農林漁業、家事サービス及び外国公務を除くすべての事業所を対象。</t>
  </si>
  <si>
    <t>増減数</t>
  </si>
  <si>
    <t>増減率(%)</t>
  </si>
  <si>
    <t>増減数</t>
  </si>
  <si>
    <t>鉱業</t>
  </si>
  <si>
    <t>表７</t>
  </si>
  <si>
    <t>※ 構成比の内訳は、小数点以下第２位を四捨五入している。</t>
  </si>
  <si>
    <t>卸売・小売業，飲食店</t>
  </si>
  <si>
    <t>産　業　大　分　類　別　事　業　所　数　及　び　従　業　者　数     　　　　　　　   (単位：事業所、人、％）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</si>
</sst>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▲ &quot;#,##0"/>
    <numFmt numFmtId="179" formatCode="#,##0.0;&quot;▲ &quot;#,##0.0"/>
    <numFmt numFmtId="180" formatCode="#,##0_ "/>
    <numFmt numFmtId="181" formatCode="#,##0.0_);[Red]\(#,##0.0\)"/>
    <numFmt numFmtId="182" formatCode="#,##0.0_ ;[Red]\-#,##0.0\ "/>
    <numFmt numFmtId="183" formatCode="0_ "/>
    <numFmt numFmtId="184" formatCode="0.0_ "/>
    <numFmt numFmtId="185" formatCode="#,##0;&quot;△ &quot;#,##0"/>
    <numFmt numFmtId="186" formatCode="#,##0.0;&quot;△ &quot;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7" fontId="0" fillId="0" borderId="0" xfId="16" applyNumberFormat="1" applyBorder="1" applyAlignment="1">
      <alignment vertical="center"/>
    </xf>
    <xf numFmtId="40" fontId="0" fillId="0" borderId="4" xfId="16" applyNumberFormat="1" applyBorder="1" applyAlignment="1">
      <alignment horizontal="right"/>
    </xf>
    <xf numFmtId="40" fontId="0" fillId="0" borderId="4" xfId="16" applyNumberFormat="1" applyBorder="1" applyAlignment="1">
      <alignment/>
    </xf>
    <xf numFmtId="38" fontId="0" fillId="0" borderId="4" xfId="16" applyBorder="1" applyAlignment="1">
      <alignment/>
    </xf>
    <xf numFmtId="177" fontId="0" fillId="0" borderId="5" xfId="16" applyNumberFormat="1" applyBorder="1" applyAlignment="1">
      <alignment horizontal="right"/>
    </xf>
    <xf numFmtId="177" fontId="0" fillId="0" borderId="6" xfId="16" applyNumberFormat="1" applyBorder="1" applyAlignment="1">
      <alignment horizontal="right"/>
    </xf>
    <xf numFmtId="177" fontId="0" fillId="0" borderId="7" xfId="16" applyNumberFormat="1" applyBorder="1" applyAlignment="1">
      <alignment horizontal="right"/>
    </xf>
    <xf numFmtId="177" fontId="0" fillId="0" borderId="8" xfId="16" applyNumberFormat="1" applyBorder="1" applyAlignment="1">
      <alignment horizontal="right"/>
    </xf>
    <xf numFmtId="177" fontId="0" fillId="0" borderId="5" xfId="16" applyNumberFormat="1" applyBorder="1" applyAlignment="1">
      <alignment/>
    </xf>
    <xf numFmtId="177" fontId="0" fillId="0" borderId="6" xfId="16" applyNumberFormat="1" applyBorder="1" applyAlignment="1">
      <alignment/>
    </xf>
    <xf numFmtId="177" fontId="0" fillId="0" borderId="7" xfId="16" applyNumberFormat="1" applyBorder="1" applyAlignment="1">
      <alignment/>
    </xf>
    <xf numFmtId="177" fontId="0" fillId="0" borderId="5" xfId="16" applyNumberFormat="1" applyBorder="1" applyAlignment="1">
      <alignment/>
    </xf>
    <xf numFmtId="177" fontId="0" fillId="0" borderId="6" xfId="16" applyNumberFormat="1" applyBorder="1" applyAlignment="1">
      <alignment/>
    </xf>
    <xf numFmtId="177" fontId="0" fillId="0" borderId="7" xfId="16" applyNumberFormat="1" applyBorder="1" applyAlignment="1">
      <alignment/>
    </xf>
    <xf numFmtId="38" fontId="0" fillId="0" borderId="9" xfId="16" applyFill="1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38" fontId="0" fillId="0" borderId="10" xfId="16" applyFill="1" applyBorder="1" applyAlignment="1">
      <alignment/>
    </xf>
    <xf numFmtId="182" fontId="0" fillId="0" borderId="12" xfId="16" applyNumberFormat="1" applyFont="1" applyFill="1" applyBorder="1" applyAlignment="1" quotePrefix="1">
      <alignment horizontal="right"/>
    </xf>
    <xf numFmtId="185" fontId="0" fillId="0" borderId="12" xfId="16" applyNumberFormat="1" applyFill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4" xfId="0" applyNumberFormat="1" applyBorder="1" applyAlignment="1">
      <alignment/>
    </xf>
    <xf numFmtId="186" fontId="0" fillId="0" borderId="2" xfId="16" applyNumberFormat="1" applyFill="1" applyBorder="1" applyAlignment="1">
      <alignment/>
    </xf>
    <xf numFmtId="186" fontId="0" fillId="0" borderId="9" xfId="16" applyNumberFormat="1" applyBorder="1" applyAlignment="1">
      <alignment/>
    </xf>
    <xf numFmtId="186" fontId="0" fillId="0" borderId="0" xfId="16" applyNumberFormat="1" applyBorder="1" applyAlignment="1">
      <alignment/>
    </xf>
    <xf numFmtId="186" fontId="0" fillId="0" borderId="10" xfId="16" applyNumberFormat="1" applyBorder="1" applyAlignment="1">
      <alignment/>
    </xf>
    <xf numFmtId="185" fontId="0" fillId="0" borderId="9" xfId="0" applyNumberFormat="1" applyBorder="1" applyAlignment="1">
      <alignment/>
    </xf>
    <xf numFmtId="185" fontId="0" fillId="0" borderId="0" xfId="0" applyNumberFormat="1" applyAlignment="1">
      <alignment/>
    </xf>
    <xf numFmtId="186" fontId="0" fillId="0" borderId="2" xfId="16" applyNumberFormat="1" applyBorder="1" applyAlignment="1">
      <alignment/>
    </xf>
    <xf numFmtId="186" fontId="0" fillId="0" borderId="13" xfId="16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vertical="center"/>
    </xf>
    <xf numFmtId="186" fontId="0" fillId="0" borderId="16" xfId="16" applyNumberFormat="1" applyBorder="1" applyAlignment="1">
      <alignment/>
    </xf>
    <xf numFmtId="186" fontId="0" fillId="0" borderId="3" xfId="16" applyNumberForma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14" xfId="16" applyBorder="1" applyAlignment="1">
      <alignment/>
    </xf>
    <xf numFmtId="0" fontId="0" fillId="0" borderId="11" xfId="0" applyBorder="1" applyAlignment="1">
      <alignment/>
    </xf>
    <xf numFmtId="185" fontId="0" fillId="0" borderId="16" xfId="16" applyNumberFormat="1" applyBorder="1" applyAlignment="1">
      <alignment/>
    </xf>
    <xf numFmtId="185" fontId="0" fillId="0" borderId="3" xfId="0" applyNumberFormat="1" applyBorder="1" applyAlignment="1">
      <alignment/>
    </xf>
    <xf numFmtId="38" fontId="0" fillId="0" borderId="17" xfId="16" applyBorder="1" applyAlignment="1">
      <alignment horizontal="right"/>
    </xf>
    <xf numFmtId="38" fontId="0" fillId="0" borderId="0" xfId="16" applyBorder="1" applyAlignment="1">
      <alignment horizontal="right"/>
    </xf>
    <xf numFmtId="38" fontId="0" fillId="0" borderId="17" xfId="16" applyBorder="1" applyAlignment="1">
      <alignment/>
    </xf>
    <xf numFmtId="38" fontId="0" fillId="0" borderId="18" xfId="16" applyBorder="1" applyAlignment="1">
      <alignment horizontal="right"/>
    </xf>
    <xf numFmtId="38" fontId="0" fillId="0" borderId="1" xfId="16" applyBorder="1" applyAlignment="1">
      <alignment/>
    </xf>
    <xf numFmtId="0" fontId="0" fillId="0" borderId="1" xfId="0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4"/>
  <sheetViews>
    <sheetView tabSelected="1" workbookViewId="0" topLeftCell="A13">
      <selection activeCell="A35" sqref="A35"/>
    </sheetView>
  </sheetViews>
  <sheetFormatPr defaultColWidth="9.00390625" defaultRowHeight="13.5"/>
  <cols>
    <col min="1" max="1" width="4.75390625" style="0" customWidth="1"/>
    <col min="2" max="2" width="9.625" style="0" customWidth="1"/>
    <col min="7" max="7" width="9.125" style="0" customWidth="1"/>
  </cols>
  <sheetData>
    <row r="3" spans="1:14" ht="17.25">
      <c r="A3" t="s">
        <v>37</v>
      </c>
      <c r="B3" s="77" t="s">
        <v>40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3.5">
      <c r="A4" s="52" t="s">
        <v>11</v>
      </c>
      <c r="B4" s="53"/>
      <c r="C4" s="35" t="s">
        <v>0</v>
      </c>
      <c r="D4" s="70"/>
      <c r="E4" s="70"/>
      <c r="F4" s="70"/>
      <c r="G4" s="70"/>
      <c r="H4" s="36"/>
      <c r="I4" s="71" t="s">
        <v>1</v>
      </c>
      <c r="J4" s="72"/>
      <c r="K4" s="72"/>
      <c r="L4" s="72"/>
      <c r="M4" s="72"/>
      <c r="N4" s="73"/>
    </row>
    <row r="5" spans="1:14" ht="13.5">
      <c r="A5" s="54"/>
      <c r="B5" s="55"/>
      <c r="C5" s="74" t="s">
        <v>2</v>
      </c>
      <c r="D5" s="53"/>
      <c r="E5" s="74" t="s">
        <v>29</v>
      </c>
      <c r="F5" s="53"/>
      <c r="G5" s="75" t="s">
        <v>3</v>
      </c>
      <c r="H5" s="76"/>
      <c r="I5" s="74" t="s">
        <v>2</v>
      </c>
      <c r="J5" s="53"/>
      <c r="K5" s="74" t="s">
        <v>29</v>
      </c>
      <c r="L5" s="53"/>
      <c r="M5" s="75" t="s">
        <v>3</v>
      </c>
      <c r="N5" s="76"/>
    </row>
    <row r="6" spans="1:14" ht="13.5">
      <c r="A6" s="54"/>
      <c r="B6" s="55"/>
      <c r="C6" s="1"/>
      <c r="D6" s="2" t="s">
        <v>12</v>
      </c>
      <c r="E6" s="3"/>
      <c r="F6" s="2" t="s">
        <v>12</v>
      </c>
      <c r="G6" s="4" t="s">
        <v>33</v>
      </c>
      <c r="H6" s="4" t="s">
        <v>34</v>
      </c>
      <c r="I6" s="3"/>
      <c r="J6" s="2" t="s">
        <v>12</v>
      </c>
      <c r="K6" s="3"/>
      <c r="L6" s="2" t="s">
        <v>12</v>
      </c>
      <c r="M6" s="4" t="s">
        <v>35</v>
      </c>
      <c r="N6" s="4" t="s">
        <v>34</v>
      </c>
    </row>
    <row r="7" spans="1:14" ht="21.75" customHeight="1">
      <c r="A7" s="35" t="s">
        <v>13</v>
      </c>
      <c r="B7" s="36"/>
      <c r="C7" s="19">
        <v>65302</v>
      </c>
      <c r="D7" s="23" t="s">
        <v>30</v>
      </c>
      <c r="E7" s="19">
        <v>66703</v>
      </c>
      <c r="F7" s="23" t="s">
        <v>30</v>
      </c>
      <c r="G7" s="24">
        <f>C7-E7</f>
        <v>-1401</v>
      </c>
      <c r="H7" s="27">
        <f>ROUND(((C7-E7)/E7)*100,2)</f>
        <v>-2.1</v>
      </c>
      <c r="I7" s="22">
        <v>542383</v>
      </c>
      <c r="J7" s="23" t="s">
        <v>30</v>
      </c>
      <c r="K7" s="19">
        <v>554585</v>
      </c>
      <c r="L7" s="23" t="s">
        <v>30</v>
      </c>
      <c r="M7" s="24">
        <f>I7-K7</f>
        <v>-12202</v>
      </c>
      <c r="N7" s="27">
        <f>ROUND(((I7-K7)/K7)*100,2)</f>
        <v>-2.2</v>
      </c>
    </row>
    <row r="8" spans="1:14" ht="13.5">
      <c r="A8" s="42" t="s">
        <v>14</v>
      </c>
      <c r="B8" s="48" t="s">
        <v>15</v>
      </c>
      <c r="C8" s="60">
        <v>427</v>
      </c>
      <c r="D8" s="6"/>
      <c r="E8" s="62">
        <v>416</v>
      </c>
      <c r="F8" s="7"/>
      <c r="G8" s="58">
        <f>C8-E8</f>
        <v>11</v>
      </c>
      <c r="H8" s="50">
        <f>ROUND(((C8-E8)/E8)*100,1)</f>
        <v>2.6</v>
      </c>
      <c r="I8" s="56">
        <v>4230</v>
      </c>
      <c r="J8" s="8"/>
      <c r="K8" s="56">
        <v>4004</v>
      </c>
      <c r="L8" s="8"/>
      <c r="M8" s="58">
        <f>I8-K8</f>
        <v>226</v>
      </c>
      <c r="N8" s="50">
        <f>ROUND(((I8-K8)/K8)*100,1)</f>
        <v>5.6</v>
      </c>
    </row>
    <row r="9" spans="1:14" ht="13.5">
      <c r="A9" s="43"/>
      <c r="B9" s="49"/>
      <c r="C9" s="63"/>
      <c r="D9" s="9">
        <f>ROUND((C8/C7)*100,2)</f>
        <v>0.65</v>
      </c>
      <c r="E9" s="64"/>
      <c r="F9" s="13">
        <f>ROUND((E8/E7)*100,2)</f>
        <v>0.62</v>
      </c>
      <c r="G9" s="59"/>
      <c r="H9" s="51"/>
      <c r="I9" s="64"/>
      <c r="J9" s="16">
        <f>ROUND((I8/I7)*100,2)</f>
        <v>0.78</v>
      </c>
      <c r="K9" s="65"/>
      <c r="L9" s="16">
        <f>ROUND((K8/K7)*100,2)</f>
        <v>0.72</v>
      </c>
      <c r="M9" s="59"/>
      <c r="N9" s="51"/>
    </row>
    <row r="10" spans="1:14" ht="13.5">
      <c r="A10" s="40" t="s">
        <v>16</v>
      </c>
      <c r="B10" s="48" t="s">
        <v>36</v>
      </c>
      <c r="C10" s="60">
        <v>56</v>
      </c>
      <c r="D10" s="10"/>
      <c r="E10" s="62">
        <v>71</v>
      </c>
      <c r="F10" s="14"/>
      <c r="G10" s="58">
        <f>C10-E10</f>
        <v>-15</v>
      </c>
      <c r="H10" s="50">
        <f>ROUND(((C10-E10)/E10)*100,1)</f>
        <v>-21.1</v>
      </c>
      <c r="I10" s="56">
        <v>1368</v>
      </c>
      <c r="J10" s="17"/>
      <c r="K10" s="56">
        <v>1580</v>
      </c>
      <c r="L10" s="17"/>
      <c r="M10" s="58">
        <f>I10-K10</f>
        <v>-212</v>
      </c>
      <c r="N10" s="50">
        <f>ROUND(((I10-K10)/K10)*100,1)</f>
        <v>-13.4</v>
      </c>
    </row>
    <row r="11" spans="1:14" ht="13.5">
      <c r="A11" s="41"/>
      <c r="B11" s="49"/>
      <c r="C11" s="63"/>
      <c r="D11" s="9">
        <f>ROUND((C10/C7)*100,2)</f>
        <v>0.09</v>
      </c>
      <c r="E11" s="64"/>
      <c r="F11" s="13">
        <f>ROUND((E10/E7)*100,2)</f>
        <v>0.11</v>
      </c>
      <c r="G11" s="59"/>
      <c r="H11" s="51"/>
      <c r="I11" s="64"/>
      <c r="J11" s="16">
        <f>ROUND((I10/I7)*100,2)</f>
        <v>0.25</v>
      </c>
      <c r="K11" s="65"/>
      <c r="L11" s="16">
        <f>ROUND((K10/K7)*100,2)</f>
        <v>0.28</v>
      </c>
      <c r="M11" s="59"/>
      <c r="N11" s="51"/>
    </row>
    <row r="12" spans="1:14" ht="13.5">
      <c r="A12" s="40" t="s">
        <v>17</v>
      </c>
      <c r="B12" s="48" t="s">
        <v>4</v>
      </c>
      <c r="C12" s="60">
        <v>6567</v>
      </c>
      <c r="D12" s="10"/>
      <c r="E12" s="62">
        <v>6570</v>
      </c>
      <c r="F12" s="14"/>
      <c r="G12" s="58">
        <f>C12-E12</f>
        <v>-3</v>
      </c>
      <c r="H12" s="50">
        <f>ROUND(((C12-E12)/E12)*100,1)</f>
        <v>0</v>
      </c>
      <c r="I12" s="56">
        <v>58485</v>
      </c>
      <c r="J12" s="17"/>
      <c r="K12" s="56">
        <v>67184</v>
      </c>
      <c r="L12" s="17"/>
      <c r="M12" s="58">
        <f>I12-K12</f>
        <v>-8699</v>
      </c>
      <c r="N12" s="50">
        <f>ROUND(((I12-K12)/K12)*100,1)</f>
        <v>-12.9</v>
      </c>
    </row>
    <row r="13" spans="1:14" ht="13.5">
      <c r="A13" s="41"/>
      <c r="B13" s="49"/>
      <c r="C13" s="63"/>
      <c r="D13" s="9">
        <f>ROUND((C12/C7)*100,2)</f>
        <v>10.06</v>
      </c>
      <c r="E13" s="64"/>
      <c r="F13" s="13">
        <f>ROUND((E12/E7)*100,2)</f>
        <v>9.85</v>
      </c>
      <c r="G13" s="59"/>
      <c r="H13" s="51"/>
      <c r="I13" s="64"/>
      <c r="J13" s="16">
        <f>ROUND((I12/I7)*100,2)</f>
        <v>10.78</v>
      </c>
      <c r="K13" s="65"/>
      <c r="L13" s="16">
        <f>ROUND((K12/K7)*100,2)</f>
        <v>12.11</v>
      </c>
      <c r="M13" s="59"/>
      <c r="N13" s="51"/>
    </row>
    <row r="14" spans="1:14" ht="13.5">
      <c r="A14" s="40" t="s">
        <v>18</v>
      </c>
      <c r="B14" s="48" t="s">
        <v>5</v>
      </c>
      <c r="C14" s="60">
        <v>3609</v>
      </c>
      <c r="D14" s="10"/>
      <c r="E14" s="62">
        <v>3986</v>
      </c>
      <c r="F14" s="14"/>
      <c r="G14" s="58">
        <f>C14-E14</f>
        <v>-377</v>
      </c>
      <c r="H14" s="50">
        <f>ROUND(((C14-E14)/E14)*100,1)</f>
        <v>-9.5</v>
      </c>
      <c r="I14" s="56">
        <v>77516</v>
      </c>
      <c r="J14" s="17"/>
      <c r="K14" s="56">
        <v>88574</v>
      </c>
      <c r="L14" s="17"/>
      <c r="M14" s="58">
        <f>I14-K14</f>
        <v>-11058</v>
      </c>
      <c r="N14" s="50">
        <f>ROUND(((I14-K14)/K14)*100,1)</f>
        <v>-12.5</v>
      </c>
    </row>
    <row r="15" spans="1:14" ht="13.5">
      <c r="A15" s="41"/>
      <c r="B15" s="49"/>
      <c r="C15" s="63"/>
      <c r="D15" s="9">
        <f>ROUND((C14/C7)*100,2)</f>
        <v>5.53</v>
      </c>
      <c r="E15" s="64"/>
      <c r="F15" s="13">
        <f>ROUND((E14/E7)*100,2)</f>
        <v>5.98</v>
      </c>
      <c r="G15" s="59"/>
      <c r="H15" s="51"/>
      <c r="I15" s="64"/>
      <c r="J15" s="16">
        <f>ROUND((I14/I7)*100,2)</f>
        <v>14.29</v>
      </c>
      <c r="K15" s="65"/>
      <c r="L15" s="16">
        <f>ROUND((K14/K7)*100,2)</f>
        <v>15.97</v>
      </c>
      <c r="M15" s="59"/>
      <c r="N15" s="51"/>
    </row>
    <row r="16" spans="1:14" ht="13.5">
      <c r="A16" s="40" t="s">
        <v>19</v>
      </c>
      <c r="B16" s="68" t="s">
        <v>6</v>
      </c>
      <c r="C16" s="60">
        <v>144</v>
      </c>
      <c r="D16" s="10"/>
      <c r="E16" s="62">
        <v>136</v>
      </c>
      <c r="F16" s="14"/>
      <c r="G16" s="58">
        <f>C16-E16</f>
        <v>8</v>
      </c>
      <c r="H16" s="50">
        <f>ROUND(((C16-E16)/E16)*100,1)</f>
        <v>5.9</v>
      </c>
      <c r="I16" s="56">
        <v>3122</v>
      </c>
      <c r="J16" s="17"/>
      <c r="K16" s="56">
        <v>3305</v>
      </c>
      <c r="L16" s="17"/>
      <c r="M16" s="58">
        <f>I16-K16</f>
        <v>-183</v>
      </c>
      <c r="N16" s="50">
        <f>ROUND(((I16-K16)/K16)*100,1)</f>
        <v>-5.5</v>
      </c>
    </row>
    <row r="17" spans="1:14" ht="21.75" customHeight="1">
      <c r="A17" s="41"/>
      <c r="B17" s="69"/>
      <c r="C17" s="63"/>
      <c r="D17" s="9">
        <f>ROUND((C16/C7)*100,2)</f>
        <v>0.22</v>
      </c>
      <c r="E17" s="64"/>
      <c r="F17" s="13">
        <f>ROUND((E16/E7)*100,2)</f>
        <v>0.2</v>
      </c>
      <c r="G17" s="59"/>
      <c r="H17" s="51"/>
      <c r="I17" s="64"/>
      <c r="J17" s="16">
        <f>ROUND((I16/I7)*100,2)</f>
        <v>0.58</v>
      </c>
      <c r="K17" s="65"/>
      <c r="L17" s="16">
        <f>ROUND((K16/K7)*100,2)</f>
        <v>0.6</v>
      </c>
      <c r="M17" s="59"/>
      <c r="N17" s="51"/>
    </row>
    <row r="18" spans="1:14" ht="13.5">
      <c r="A18" s="40" t="s">
        <v>20</v>
      </c>
      <c r="B18" s="66" t="s">
        <v>7</v>
      </c>
      <c r="C18" s="60">
        <v>1819</v>
      </c>
      <c r="D18" s="10"/>
      <c r="E18" s="62">
        <v>1768</v>
      </c>
      <c r="F18" s="14"/>
      <c r="G18" s="58">
        <f>C18-E18</f>
        <v>51</v>
      </c>
      <c r="H18" s="50">
        <f>ROUND(((C18-E18)/E18)*100,1)</f>
        <v>2.9</v>
      </c>
      <c r="I18" s="56">
        <v>28643</v>
      </c>
      <c r="J18" s="17"/>
      <c r="K18" s="56">
        <v>31156</v>
      </c>
      <c r="L18" s="17"/>
      <c r="M18" s="58">
        <f>I18-K18</f>
        <v>-2513</v>
      </c>
      <c r="N18" s="50">
        <f>ROUND(((I18-K18)/K18)*100,1)</f>
        <v>-8.1</v>
      </c>
    </row>
    <row r="19" spans="1:14" ht="13.5">
      <c r="A19" s="41"/>
      <c r="B19" s="67"/>
      <c r="C19" s="63"/>
      <c r="D19" s="9">
        <f>ROUND((C18/C7)*100,2)</f>
        <v>2.79</v>
      </c>
      <c r="E19" s="64"/>
      <c r="F19" s="13">
        <f>ROUND((E18/E7)*100,2)</f>
        <v>2.65</v>
      </c>
      <c r="G19" s="59"/>
      <c r="H19" s="51"/>
      <c r="I19" s="64"/>
      <c r="J19" s="16">
        <f>ROUND((I18/I7)*100,2)</f>
        <v>5.28</v>
      </c>
      <c r="K19" s="65"/>
      <c r="L19" s="16">
        <f>ROUND((K18/K7)*100,2)</f>
        <v>5.62</v>
      </c>
      <c r="M19" s="59"/>
      <c r="N19" s="51"/>
    </row>
    <row r="20" spans="1:14" ht="13.5">
      <c r="A20" s="40" t="s">
        <v>21</v>
      </c>
      <c r="B20" s="44" t="s">
        <v>39</v>
      </c>
      <c r="C20" s="60">
        <v>27517</v>
      </c>
      <c r="D20" s="10"/>
      <c r="E20" s="62">
        <v>29383</v>
      </c>
      <c r="F20" s="14"/>
      <c r="G20" s="58">
        <f>C20-E20</f>
        <v>-1866</v>
      </c>
      <c r="H20" s="50">
        <f>ROUND(((C20-E20)/E20)*100,1)</f>
        <v>-6.4</v>
      </c>
      <c r="I20" s="56">
        <v>153024</v>
      </c>
      <c r="J20" s="17"/>
      <c r="K20" s="56">
        <v>154941</v>
      </c>
      <c r="L20" s="17"/>
      <c r="M20" s="58">
        <f>I20-K20</f>
        <v>-1917</v>
      </c>
      <c r="N20" s="50">
        <f>ROUND(((I20-K20)/K20)*100,1)</f>
        <v>-1.2</v>
      </c>
    </row>
    <row r="21" spans="1:14" ht="13.5">
      <c r="A21" s="41"/>
      <c r="B21" s="45"/>
      <c r="C21" s="63"/>
      <c r="D21" s="9">
        <f>ROUND((C20/C7)*100,2)</f>
        <v>42.14</v>
      </c>
      <c r="E21" s="64"/>
      <c r="F21" s="13">
        <f>ROUND((E20/E7)*100,2)</f>
        <v>44.05</v>
      </c>
      <c r="G21" s="59"/>
      <c r="H21" s="51"/>
      <c r="I21" s="64"/>
      <c r="J21" s="16">
        <f>ROUND((I20/I7)*100,2)</f>
        <v>28.21</v>
      </c>
      <c r="K21" s="65"/>
      <c r="L21" s="16">
        <f>ROUND((K20/K7)*100,2)</f>
        <v>27.94</v>
      </c>
      <c r="M21" s="59"/>
      <c r="N21" s="51"/>
    </row>
    <row r="22" spans="1:14" ht="13.5">
      <c r="A22" s="40" t="s">
        <v>22</v>
      </c>
      <c r="B22" s="66" t="s">
        <v>8</v>
      </c>
      <c r="C22" s="60">
        <v>1265</v>
      </c>
      <c r="D22" s="10"/>
      <c r="E22" s="62">
        <v>1257</v>
      </c>
      <c r="F22" s="14"/>
      <c r="G22" s="58">
        <f>C22-E22</f>
        <v>8</v>
      </c>
      <c r="H22" s="50">
        <f>ROUND(((C22-E22)/E22)*100,1)</f>
        <v>0.6</v>
      </c>
      <c r="I22" s="56">
        <v>14269</v>
      </c>
      <c r="J22" s="17"/>
      <c r="K22" s="56">
        <v>15728</v>
      </c>
      <c r="L22" s="17"/>
      <c r="M22" s="58">
        <f>I22-K22</f>
        <v>-1459</v>
      </c>
      <c r="N22" s="50">
        <f>ROUND(((I22-K22)/K22)*100,1)</f>
        <v>-9.3</v>
      </c>
    </row>
    <row r="23" spans="1:14" ht="13.5">
      <c r="A23" s="41"/>
      <c r="B23" s="67"/>
      <c r="C23" s="63"/>
      <c r="D23" s="9">
        <f>ROUND((C22/C7)*100,2)</f>
        <v>1.94</v>
      </c>
      <c r="E23" s="64"/>
      <c r="F23" s="13">
        <f>ROUND((E22/E7)*100,2)</f>
        <v>1.88</v>
      </c>
      <c r="G23" s="59"/>
      <c r="H23" s="51"/>
      <c r="I23" s="64"/>
      <c r="J23" s="16">
        <f>ROUND((I22/I7)*100,2)</f>
        <v>2.63</v>
      </c>
      <c r="K23" s="65"/>
      <c r="L23" s="16">
        <f>ROUND((K22/K7)*100,2)</f>
        <v>2.84</v>
      </c>
      <c r="M23" s="59"/>
      <c r="N23" s="51"/>
    </row>
    <row r="24" spans="1:14" ht="13.5">
      <c r="A24" s="40" t="s">
        <v>23</v>
      </c>
      <c r="B24" s="48" t="s">
        <v>9</v>
      </c>
      <c r="C24" s="60">
        <v>2327</v>
      </c>
      <c r="D24" s="10"/>
      <c r="E24" s="62">
        <v>2255</v>
      </c>
      <c r="F24" s="14"/>
      <c r="G24" s="58">
        <f>C24-E24</f>
        <v>72</v>
      </c>
      <c r="H24" s="50">
        <f>ROUND(((C24-E24)/E24)*100,1)</f>
        <v>3.2</v>
      </c>
      <c r="I24" s="56">
        <v>5945</v>
      </c>
      <c r="J24" s="17"/>
      <c r="K24" s="56">
        <v>5178</v>
      </c>
      <c r="L24" s="17"/>
      <c r="M24" s="58">
        <f>I24-K24</f>
        <v>767</v>
      </c>
      <c r="N24" s="50">
        <f>ROUND(((I24-K24)/K24)*100,1)</f>
        <v>14.8</v>
      </c>
    </row>
    <row r="25" spans="1:14" ht="13.5">
      <c r="A25" s="41"/>
      <c r="B25" s="49"/>
      <c r="C25" s="63"/>
      <c r="D25" s="9">
        <f>ROUND((C24/C7)*100,2)</f>
        <v>3.56</v>
      </c>
      <c r="E25" s="64"/>
      <c r="F25" s="13">
        <f>ROUND((E24/E7)*100,2)</f>
        <v>3.38</v>
      </c>
      <c r="G25" s="59"/>
      <c r="H25" s="51"/>
      <c r="I25" s="64"/>
      <c r="J25" s="16">
        <f>ROUND((I24/I7)*100,2)</f>
        <v>1.1</v>
      </c>
      <c r="K25" s="65"/>
      <c r="L25" s="16">
        <f>ROUND((K24/K7)*100,2)</f>
        <v>0.93</v>
      </c>
      <c r="M25" s="59"/>
      <c r="N25" s="51"/>
    </row>
    <row r="26" spans="1:14" ht="13.5">
      <c r="A26" s="40" t="s">
        <v>24</v>
      </c>
      <c r="B26" s="46" t="s">
        <v>10</v>
      </c>
      <c r="C26" s="60">
        <v>20820</v>
      </c>
      <c r="D26" s="10"/>
      <c r="E26" s="62">
        <v>20131</v>
      </c>
      <c r="F26" s="14"/>
      <c r="G26" s="58">
        <f>C26-E26</f>
        <v>689</v>
      </c>
      <c r="H26" s="50">
        <f>ROUND(((C26-E26)/E26)*100,1)</f>
        <v>3.4</v>
      </c>
      <c r="I26" s="56">
        <v>173505</v>
      </c>
      <c r="J26" s="17"/>
      <c r="K26" s="56">
        <v>161435</v>
      </c>
      <c r="L26" s="17"/>
      <c r="M26" s="58">
        <f>I26-K26</f>
        <v>12070</v>
      </c>
      <c r="N26" s="50">
        <f>ROUND(((I26-K26)/K26)*100,1)</f>
        <v>7.5</v>
      </c>
    </row>
    <row r="27" spans="1:14" ht="13.5">
      <c r="A27" s="41"/>
      <c r="B27" s="47"/>
      <c r="C27" s="63"/>
      <c r="D27" s="9">
        <f>ROUND((C26/C7)*100,2)</f>
        <v>31.88</v>
      </c>
      <c r="E27" s="64"/>
      <c r="F27" s="13">
        <f>ROUND((E26/E7)*100,2)</f>
        <v>30.18</v>
      </c>
      <c r="G27" s="59"/>
      <c r="H27" s="51"/>
      <c r="I27" s="64"/>
      <c r="J27" s="16">
        <f>ROUND((I26/I7)*100,2)</f>
        <v>31.99</v>
      </c>
      <c r="K27" s="65"/>
      <c r="L27" s="16">
        <f>ROUND((K26/K7)*100,2)</f>
        <v>29.11</v>
      </c>
      <c r="M27" s="59"/>
      <c r="N27" s="51"/>
    </row>
    <row r="28" spans="1:14" ht="13.5">
      <c r="A28" s="40" t="s">
        <v>25</v>
      </c>
      <c r="B28" s="44" t="s">
        <v>31</v>
      </c>
      <c r="C28" s="60">
        <v>751</v>
      </c>
      <c r="D28" s="10"/>
      <c r="E28" s="62">
        <v>730</v>
      </c>
      <c r="F28" s="14"/>
      <c r="G28" s="58">
        <f>C28-E28</f>
        <v>21</v>
      </c>
      <c r="H28" s="50">
        <f>ROUND(((C28-E28)/E28)*100,1)</f>
        <v>2.9</v>
      </c>
      <c r="I28" s="56">
        <v>22276</v>
      </c>
      <c r="J28" s="17"/>
      <c r="K28" s="56">
        <v>21500</v>
      </c>
      <c r="L28" s="17"/>
      <c r="M28" s="58">
        <f>I28-K28</f>
        <v>776</v>
      </c>
      <c r="N28" s="50">
        <f>ROUND(((I28-K28)/K28)*100,1)</f>
        <v>3.6</v>
      </c>
    </row>
    <row r="29" spans="1:14" ht="13.5">
      <c r="A29" s="41"/>
      <c r="B29" s="45"/>
      <c r="C29" s="61"/>
      <c r="D29" s="9">
        <f>ROUND((C28/C7)*100,2)</f>
        <v>1.15</v>
      </c>
      <c r="E29" s="57"/>
      <c r="F29" s="13">
        <f>ROUND((E28/E7)*100,2)</f>
        <v>1.09</v>
      </c>
      <c r="G29" s="59"/>
      <c r="H29" s="51"/>
      <c r="I29" s="57"/>
      <c r="J29" s="16">
        <f>ROUND((I28/I7)*100,2)</f>
        <v>4.11</v>
      </c>
      <c r="K29" s="57"/>
      <c r="L29" s="16">
        <f>ROUND((K28/K7)*100,2)</f>
        <v>3.88</v>
      </c>
      <c r="M29" s="59"/>
      <c r="N29" s="51"/>
    </row>
    <row r="30" spans="1:14" ht="36" customHeight="1">
      <c r="A30" s="37" t="s">
        <v>26</v>
      </c>
      <c r="B30" s="39"/>
      <c r="C30" s="20">
        <f>C8</f>
        <v>427</v>
      </c>
      <c r="D30" s="11">
        <f>ROUND((C30/C7)*100,2)</f>
        <v>0.65</v>
      </c>
      <c r="E30" s="20">
        <f>E8</f>
        <v>416</v>
      </c>
      <c r="F30" s="15">
        <f>ROUND((E30/E7)*100,2)</f>
        <v>0.62</v>
      </c>
      <c r="G30" s="25">
        <f>G8</f>
        <v>11</v>
      </c>
      <c r="H30" s="28">
        <f>ROUND(((C30-E30)/E30)*100,1)</f>
        <v>2.6</v>
      </c>
      <c r="I30" s="20">
        <f>I8</f>
        <v>4230</v>
      </c>
      <c r="J30" s="18">
        <f>ROUND((I30/I7)*100,2)</f>
        <v>0.78</v>
      </c>
      <c r="K30" s="20">
        <f>K8</f>
        <v>4004</v>
      </c>
      <c r="L30" s="18">
        <f>ROUND((K30/K7)*100,2)</f>
        <v>0.72</v>
      </c>
      <c r="M30" s="31">
        <f>M8</f>
        <v>226</v>
      </c>
      <c r="N30" s="33">
        <f>ROUND(((I30-K30)/K30)*100,1)</f>
        <v>5.6</v>
      </c>
    </row>
    <row r="31" spans="1:14" ht="35.25" customHeight="1">
      <c r="A31" s="37" t="s">
        <v>27</v>
      </c>
      <c r="B31" s="38"/>
      <c r="C31" s="21">
        <f>C10+C12+C14</f>
        <v>10232</v>
      </c>
      <c r="D31" s="12">
        <f>ROUND((C31/C7)*100,2)</f>
        <v>15.67</v>
      </c>
      <c r="E31" s="20">
        <f>E10+E12+E14</f>
        <v>10627</v>
      </c>
      <c r="F31" s="15">
        <f>ROUND((E31/E7)*100,2)</f>
        <v>15.93</v>
      </c>
      <c r="G31" s="26">
        <f>G10+G12+G14</f>
        <v>-395</v>
      </c>
      <c r="H31" s="29">
        <f>ROUND(((C31-E31)/E31)*100,1)</f>
        <v>-3.7</v>
      </c>
      <c r="I31" s="20">
        <f>I10+I12+I14</f>
        <v>137369</v>
      </c>
      <c r="J31" s="18">
        <f>ROUND((I31/I7)*100,2)</f>
        <v>25.33</v>
      </c>
      <c r="K31" s="20">
        <f>K10+K12+K14</f>
        <v>157338</v>
      </c>
      <c r="L31" s="18">
        <f>ROUND((K31/K7)*100,2)</f>
        <v>28.37</v>
      </c>
      <c r="M31" s="32">
        <f>M10+M12+M14</f>
        <v>-19969</v>
      </c>
      <c r="N31" s="34">
        <f>ROUND(((I31-K31)/K31)*100,1)</f>
        <v>-12.7</v>
      </c>
    </row>
    <row r="32" spans="1:14" ht="36" customHeight="1">
      <c r="A32" s="37" t="s">
        <v>28</v>
      </c>
      <c r="B32" s="39"/>
      <c r="C32" s="20">
        <f>C16+C18+C20+C22+C24+C26+C28</f>
        <v>54643</v>
      </c>
      <c r="D32" s="11">
        <f>ROUND((C32/C7)*100,2)</f>
        <v>83.68</v>
      </c>
      <c r="E32" s="20">
        <f>E16+E18+E20+E22+E24+E26+E28</f>
        <v>55660</v>
      </c>
      <c r="F32" s="15">
        <f>ROUND((E32/E7)*100,2)</f>
        <v>83.44</v>
      </c>
      <c r="G32" s="25">
        <f>G16+G18+G20+G22+G24+G26+G28</f>
        <v>-1017</v>
      </c>
      <c r="H32" s="30">
        <f>ROUND(((C32-E32)/E32)*100,1)</f>
        <v>-1.8</v>
      </c>
      <c r="I32" s="20">
        <f>I16+I18+I20+I22+I24+I26+I28</f>
        <v>400784</v>
      </c>
      <c r="J32" s="18">
        <f>ROUND((I32/I7)*100,2)</f>
        <v>73.89</v>
      </c>
      <c r="K32" s="20">
        <f>K16+K18+K20+K22+K24+K26+K28</f>
        <v>393243</v>
      </c>
      <c r="L32" s="18">
        <f>ROUND((K32/K7)*100,2)</f>
        <v>70.91</v>
      </c>
      <c r="M32" s="31">
        <f>M16+M18+M20+M22+M24+M26+M28</f>
        <v>7541</v>
      </c>
      <c r="N32" s="33">
        <f>ROUND(((I32-K32)/K32)*100,1)</f>
        <v>1.9</v>
      </c>
    </row>
    <row r="33" spans="1:14" ht="13.5">
      <c r="A33" t="s">
        <v>32</v>
      </c>
      <c r="H33" s="5"/>
      <c r="N33" s="5"/>
    </row>
    <row r="34" spans="1:8" ht="13.5">
      <c r="A34" t="s">
        <v>38</v>
      </c>
      <c r="H34" s="5"/>
    </row>
  </sheetData>
  <mergeCells count="124">
    <mergeCell ref="B3:N3"/>
    <mergeCell ref="C4:H4"/>
    <mergeCell ref="I4:N4"/>
    <mergeCell ref="C5:D5"/>
    <mergeCell ref="E5:F5"/>
    <mergeCell ref="G5:H5"/>
    <mergeCell ref="I5:J5"/>
    <mergeCell ref="K5:L5"/>
    <mergeCell ref="M5:N5"/>
    <mergeCell ref="B8:B9"/>
    <mergeCell ref="C8:C9"/>
    <mergeCell ref="E8:E9"/>
    <mergeCell ref="G8:G9"/>
    <mergeCell ref="H8:H9"/>
    <mergeCell ref="I8:I9"/>
    <mergeCell ref="K8:K9"/>
    <mergeCell ref="M8:M9"/>
    <mergeCell ref="N8:N9"/>
    <mergeCell ref="B10:B11"/>
    <mergeCell ref="C10:C11"/>
    <mergeCell ref="E10:E11"/>
    <mergeCell ref="G10:G11"/>
    <mergeCell ref="H10:H11"/>
    <mergeCell ref="I10:I11"/>
    <mergeCell ref="K10:K11"/>
    <mergeCell ref="M10:M11"/>
    <mergeCell ref="N10:N11"/>
    <mergeCell ref="B12:B13"/>
    <mergeCell ref="C12:C13"/>
    <mergeCell ref="E12:E13"/>
    <mergeCell ref="G12:G13"/>
    <mergeCell ref="H12:H13"/>
    <mergeCell ref="I12:I13"/>
    <mergeCell ref="K12:K13"/>
    <mergeCell ref="M12:M13"/>
    <mergeCell ref="N12:N13"/>
    <mergeCell ref="B14:B15"/>
    <mergeCell ref="C14:C15"/>
    <mergeCell ref="E14:E15"/>
    <mergeCell ref="G14:G15"/>
    <mergeCell ref="H14:H15"/>
    <mergeCell ref="I14:I15"/>
    <mergeCell ref="K14:K15"/>
    <mergeCell ref="M14:M15"/>
    <mergeCell ref="N14:N15"/>
    <mergeCell ref="B16:B17"/>
    <mergeCell ref="C16:C17"/>
    <mergeCell ref="E16:E17"/>
    <mergeCell ref="G16:G17"/>
    <mergeCell ref="H16:H17"/>
    <mergeCell ref="I16:I17"/>
    <mergeCell ref="K16:K17"/>
    <mergeCell ref="M16:M17"/>
    <mergeCell ref="N16:N17"/>
    <mergeCell ref="B18:B19"/>
    <mergeCell ref="C18:C19"/>
    <mergeCell ref="E18:E19"/>
    <mergeCell ref="G18:G19"/>
    <mergeCell ref="H18:H19"/>
    <mergeCell ref="I18:I19"/>
    <mergeCell ref="K18:K19"/>
    <mergeCell ref="M18:M19"/>
    <mergeCell ref="N18:N19"/>
    <mergeCell ref="I20:I21"/>
    <mergeCell ref="K20:K21"/>
    <mergeCell ref="M20:M21"/>
    <mergeCell ref="B20:B21"/>
    <mergeCell ref="C20:C21"/>
    <mergeCell ref="E20:E21"/>
    <mergeCell ref="G20:G21"/>
    <mergeCell ref="B22:B23"/>
    <mergeCell ref="C22:C23"/>
    <mergeCell ref="E22:E23"/>
    <mergeCell ref="G22:G23"/>
    <mergeCell ref="C24:C25"/>
    <mergeCell ref="E24:E25"/>
    <mergeCell ref="G24:G25"/>
    <mergeCell ref="N20:N21"/>
    <mergeCell ref="H22:H23"/>
    <mergeCell ref="I22:I23"/>
    <mergeCell ref="K22:K23"/>
    <mergeCell ref="M22:M23"/>
    <mergeCell ref="N22:N23"/>
    <mergeCell ref="H20:H21"/>
    <mergeCell ref="M26:M27"/>
    <mergeCell ref="N26:N27"/>
    <mergeCell ref="H24:H25"/>
    <mergeCell ref="I24:I25"/>
    <mergeCell ref="K24:K25"/>
    <mergeCell ref="M24:M25"/>
    <mergeCell ref="C28:C29"/>
    <mergeCell ref="E28:E29"/>
    <mergeCell ref="G28:G29"/>
    <mergeCell ref="N24:N25"/>
    <mergeCell ref="C26:C27"/>
    <mergeCell ref="E26:E27"/>
    <mergeCell ref="G26:G27"/>
    <mergeCell ref="H26:H27"/>
    <mergeCell ref="I26:I27"/>
    <mergeCell ref="K26:K27"/>
    <mergeCell ref="H28:H29"/>
    <mergeCell ref="I28:I29"/>
    <mergeCell ref="K28:K29"/>
    <mergeCell ref="M28:M29"/>
    <mergeCell ref="N28:N29"/>
    <mergeCell ref="A4:B6"/>
    <mergeCell ref="A10:A11"/>
    <mergeCell ref="A12:A13"/>
    <mergeCell ref="A14:A15"/>
    <mergeCell ref="A16:A17"/>
    <mergeCell ref="A18:A19"/>
    <mergeCell ref="A20:A21"/>
    <mergeCell ref="A22:A23"/>
    <mergeCell ref="A24:A25"/>
    <mergeCell ref="A7:B7"/>
    <mergeCell ref="A31:B31"/>
    <mergeCell ref="A32:B32"/>
    <mergeCell ref="A26:A27"/>
    <mergeCell ref="A28:A29"/>
    <mergeCell ref="A8:A9"/>
    <mergeCell ref="A30:B30"/>
    <mergeCell ref="B28:B29"/>
    <mergeCell ref="B26:B27"/>
    <mergeCell ref="B24:B25"/>
  </mergeCells>
  <printOptions/>
  <pageMargins left="1.02" right="0.75" top="0.65" bottom="0.7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ＯＫメール</dc:creator>
  <cp:keywords/>
  <dc:description/>
  <cp:lastModifiedBy>ＯＫメール</cp:lastModifiedBy>
  <cp:lastPrinted>2002-12-04T08:55:45Z</cp:lastPrinted>
  <dcterms:created xsi:type="dcterms:W3CDTF">2002-07-26T05:21:41Z</dcterms:created>
  <dcterms:modified xsi:type="dcterms:W3CDTF">2002-07-31T00:16:09Z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