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75" windowWidth="8625" windowHeight="8655" activeTab="0"/>
  </bookViews>
  <sheets>
    <sheet name="s0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<sst xmlns="http://schemas.openxmlformats.org/spreadsheetml/2006/main" count="72" uniqueCount="62">
  <si>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</si>
  <si>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</si>
  <si>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</si>
  <si>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</si>
  <si>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</si>
  <si>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</si>
  <si>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</si>
  <si>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</si>
  <si>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</si>
  <si>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</si>
  <si>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(k㎡)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</si>
  <si>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</si>
  <si>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</si>
  <si>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</si>
  <si>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</si>
  <si>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</si>
  <si>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</si>
  <si>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</si>
  <si>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</si>
  <si>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</si>
  <si>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</si>
  <si>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</si>
  <si>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</si>
  <si>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</si>
  <si>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</si>
  <si>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</si>
  <si>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</si>
  <si>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</si>
  <si>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</si>
  <si>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</si>
  <si>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</si>
  <si>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</si>
  <si>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</si>
  <si>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 xml:space="preserve"> 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</si>
  <si>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</si>
  <si>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</si>
  <si>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</si>
  <si>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</si>
  <si>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</si>
  <si>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</si>
  <si>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</si>
  <si>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</si>
  <si>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</si>
  <si>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</si>
  <si>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</si>
  <si>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</si>
  <si>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国東保健所</t>
  </si>
  <si>
    <t>（k㎡）</t>
  </si>
  <si>
    <t xml:space="preserve"> （1k㎡</t>
  </si>
  <si>
    <t>臼杵保健所</t>
  </si>
  <si>
    <t>竹田保健所</t>
  </si>
  <si>
    <t>中津保健所</t>
  </si>
  <si>
    <t>大分市保健所</t>
  </si>
  <si>
    <t>日田玖珠県民保健　福祉センター</t>
  </si>
  <si>
    <t>佐伯県民保健　　　福祉センター</t>
  </si>
  <si>
    <t>別府県民保健　　　福祉センター</t>
  </si>
  <si>
    <t>国見町</t>
  </si>
  <si>
    <t>国東町</t>
  </si>
  <si>
    <t>武蔵町</t>
  </si>
  <si>
    <t>安岐町</t>
  </si>
  <si>
    <t>大野県民保健　　　福祉センター</t>
  </si>
  <si>
    <t>宇佐高田県民　　　保健健祉センター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</si>
</sst>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</numFmts>
  <fonts count="10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178" fontId="6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6" xfId="0" applyNumberFormat="1" applyFont="1" applyFill="1" applyBorder="1" applyAlignment="1" applyProtection="1">
      <alignment horizontal="right" vertical="center"/>
      <protection locked="0"/>
    </xf>
    <xf numFmtId="177" fontId="6" fillId="0" borderId="2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2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83" fontId="6" fillId="0" borderId="6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3" fontId="6" fillId="0" borderId="13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58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J1">
      <selection activeCell="S12" sqref="S12:S13"/>
    </sheetView>
  </sheetViews>
  <sheetFormatPr defaultColWidth="8.796875" defaultRowHeight="14.25"/>
  <cols>
    <col min="1" max="1" width="2.59765625" style="5" customWidth="1"/>
    <col min="2" max="2" width="10.59765625" style="5" customWidth="1"/>
    <col min="3" max="3" width="8.59765625" style="5" customWidth="1"/>
    <col min="4" max="4" width="10.5" style="5" customWidth="1"/>
    <col min="5" max="6" width="8.59765625" style="5" customWidth="1"/>
    <col min="7" max="7" width="9.59765625" style="5" customWidth="1"/>
    <col min="8" max="8" width="12.59765625" style="5" customWidth="1"/>
    <col min="9" max="9" width="3.59765625" style="5" customWidth="1"/>
    <col min="10" max="10" width="17.19921875" style="5" customWidth="1"/>
    <col min="11" max="11" width="9.3984375" style="5" customWidth="1"/>
    <col min="12" max="12" width="9.59765625" style="5" customWidth="1"/>
    <col min="13" max="14" width="8.59765625" style="5" customWidth="1"/>
    <col min="15" max="15" width="9" style="5" customWidth="1"/>
    <col min="16" max="16" width="11.09765625" style="5" customWidth="1"/>
    <col min="17" max="20" width="7.3984375" style="5" customWidth="1"/>
    <col min="21" max="16384" width="9" style="5" customWidth="1"/>
  </cols>
  <sheetData>
    <row r="1" spans="1:20" ht="17.25">
      <c r="A1" s="3" t="s">
        <v>11</v>
      </c>
      <c r="B1" s="4"/>
      <c r="C1" s="75" t="s">
        <v>0</v>
      </c>
      <c r="D1" s="86"/>
      <c r="E1" s="86"/>
      <c r="F1" s="86"/>
      <c r="G1" s="86"/>
      <c r="H1" s="86"/>
      <c r="I1" s="86"/>
      <c r="J1" s="4" t="s">
        <v>11</v>
      </c>
      <c r="K1" s="75" t="s">
        <v>36</v>
      </c>
      <c r="L1" s="75"/>
      <c r="M1" s="75"/>
      <c r="N1" s="75"/>
      <c r="O1" s="75"/>
      <c r="P1" s="75"/>
      <c r="Q1" s="75"/>
      <c r="R1" s="75"/>
      <c r="S1" s="75"/>
      <c r="T1" s="75"/>
    </row>
    <row r="2" spans="1:20" ht="14.25">
      <c r="A2" s="3" t="s">
        <v>12</v>
      </c>
      <c r="B2" s="6"/>
      <c r="C2" s="86"/>
      <c r="D2" s="86"/>
      <c r="E2" s="86"/>
      <c r="F2" s="86"/>
      <c r="G2" s="86"/>
      <c r="H2" s="86"/>
      <c r="I2" s="86"/>
      <c r="J2" s="4" t="s">
        <v>37</v>
      </c>
      <c r="K2" s="29"/>
      <c r="Q2" s="30"/>
      <c r="R2" s="30"/>
      <c r="S2" s="30"/>
      <c r="T2" s="30"/>
    </row>
    <row r="3" spans="1:20" ht="14.25" thickBot="1">
      <c r="A3" s="2"/>
      <c r="B3" s="2"/>
      <c r="C3" s="2"/>
      <c r="D3" s="2" t="s">
        <v>33</v>
      </c>
      <c r="E3" s="2"/>
      <c r="F3" s="2"/>
      <c r="G3" s="76">
        <v>38626</v>
      </c>
      <c r="H3" s="76"/>
      <c r="J3" s="2"/>
      <c r="K3" s="2"/>
      <c r="L3" s="2"/>
      <c r="M3" s="2"/>
      <c r="N3" s="2"/>
      <c r="O3" s="2"/>
      <c r="P3" s="2"/>
      <c r="Q3" s="76">
        <v>38626</v>
      </c>
      <c r="R3" s="76"/>
      <c r="S3" s="76"/>
      <c r="T3" s="76"/>
    </row>
    <row r="4" spans="1:20" ht="13.5" customHeight="1">
      <c r="A4" s="81" t="s">
        <v>32</v>
      </c>
      <c r="B4" s="82"/>
      <c r="C4" s="79" t="s">
        <v>1</v>
      </c>
      <c r="D4" s="89" t="s">
        <v>2</v>
      </c>
      <c r="E4" s="89"/>
      <c r="F4" s="89"/>
      <c r="G4" s="9" t="s">
        <v>6</v>
      </c>
      <c r="H4" s="8" t="s">
        <v>7</v>
      </c>
      <c r="I4" s="7"/>
      <c r="J4" s="77" t="s">
        <v>38</v>
      </c>
      <c r="K4" s="79" t="s">
        <v>1</v>
      </c>
      <c r="L4" s="80" t="s">
        <v>2</v>
      </c>
      <c r="M4" s="81"/>
      <c r="N4" s="82"/>
      <c r="O4" s="79" t="s">
        <v>6</v>
      </c>
      <c r="P4" s="31" t="s">
        <v>39</v>
      </c>
      <c r="Q4" s="80" t="s">
        <v>40</v>
      </c>
      <c r="R4" s="81"/>
      <c r="S4" s="81"/>
      <c r="T4" s="81"/>
    </row>
    <row r="5" spans="1:20" ht="13.5">
      <c r="A5" s="78"/>
      <c r="B5" s="84"/>
      <c r="C5" s="44"/>
      <c r="D5" s="1" t="s">
        <v>3</v>
      </c>
      <c r="E5" s="1" t="s">
        <v>4</v>
      </c>
      <c r="F5" s="1" t="s">
        <v>5</v>
      </c>
      <c r="G5" s="1" t="s">
        <v>10</v>
      </c>
      <c r="H5" s="10" t="s">
        <v>8</v>
      </c>
      <c r="I5" s="7"/>
      <c r="J5" s="77"/>
      <c r="K5" s="48"/>
      <c r="L5" s="83"/>
      <c r="M5" s="78"/>
      <c r="N5" s="84"/>
      <c r="O5" s="48"/>
      <c r="P5" s="31" t="s">
        <v>41</v>
      </c>
      <c r="Q5" s="83"/>
      <c r="R5" s="78"/>
      <c r="S5" s="78"/>
      <c r="T5" s="78"/>
    </row>
    <row r="6" spans="1:20" ht="13.5" customHeight="1">
      <c r="A6" s="19"/>
      <c r="B6" s="19"/>
      <c r="C6" s="11"/>
      <c r="D6" s="23"/>
      <c r="E6" s="23"/>
      <c r="F6" s="23"/>
      <c r="G6" s="24"/>
      <c r="H6" s="25"/>
      <c r="I6" s="7"/>
      <c r="J6" s="77"/>
      <c r="K6" s="48"/>
      <c r="L6" s="43" t="s">
        <v>3</v>
      </c>
      <c r="M6" s="43" t="s">
        <v>4</v>
      </c>
      <c r="N6" s="43" t="s">
        <v>5</v>
      </c>
      <c r="O6" s="48" t="s">
        <v>47</v>
      </c>
      <c r="P6" s="32" t="s">
        <v>48</v>
      </c>
      <c r="Q6" s="43" t="s">
        <v>3</v>
      </c>
      <c r="R6" s="43" t="s">
        <v>42</v>
      </c>
      <c r="S6" s="43" t="s">
        <v>43</v>
      </c>
      <c r="T6" s="85" t="s">
        <v>44</v>
      </c>
    </row>
    <row r="7" spans="1:20" ht="13.5" customHeight="1">
      <c r="A7" s="88" t="s">
        <v>3</v>
      </c>
      <c r="B7" s="50"/>
      <c r="C7" s="12">
        <f>C9+C10</f>
        <v>469270</v>
      </c>
      <c r="D7" s="26">
        <f>D9+D10</f>
        <v>1209571</v>
      </c>
      <c r="E7" s="26">
        <f>E9+E10</f>
        <v>569796</v>
      </c>
      <c r="F7" s="26">
        <f>SUM(F9:F10)</f>
        <v>639775</v>
      </c>
      <c r="G7" s="17">
        <f>G9+G10</f>
        <v>6339.3099999999995</v>
      </c>
      <c r="H7" s="18">
        <f>IF(OR(D7=0,G7=0),"-",ROUND(D7/G7,1))</f>
        <v>190.8</v>
      </c>
      <c r="I7" s="7"/>
      <c r="J7" s="78"/>
      <c r="K7" s="44"/>
      <c r="L7" s="44"/>
      <c r="M7" s="44"/>
      <c r="N7" s="44"/>
      <c r="O7" s="44"/>
      <c r="P7" s="10" t="s">
        <v>45</v>
      </c>
      <c r="Q7" s="44"/>
      <c r="R7" s="44"/>
      <c r="S7" s="44"/>
      <c r="T7" s="83"/>
    </row>
    <row r="8" spans="1:20" ht="13.5" customHeight="1">
      <c r="A8" s="22"/>
      <c r="B8" s="22"/>
      <c r="C8" s="12"/>
      <c r="D8" s="27"/>
      <c r="E8" s="27"/>
      <c r="F8" s="27"/>
      <c r="G8" s="17"/>
      <c r="H8" s="18"/>
      <c r="I8" s="7"/>
      <c r="J8" s="49" t="s">
        <v>3</v>
      </c>
      <c r="K8" s="73">
        <f>SUM(K10:K28)</f>
        <v>469270</v>
      </c>
      <c r="L8" s="71">
        <f>SUM(L10:L28)</f>
        <v>1209571</v>
      </c>
      <c r="M8" s="71">
        <f>SUM(M10:M28)</f>
        <v>569796</v>
      </c>
      <c r="N8" s="71">
        <f>SUM(N10:N28)</f>
        <v>639775</v>
      </c>
      <c r="O8" s="45">
        <f>SUM(O10:O28)</f>
        <v>6339.31</v>
      </c>
      <c r="P8" s="47">
        <f>IF(OR(L8=0,O8=0),"-",ROUND(L8/O8,1))</f>
        <v>190.8</v>
      </c>
      <c r="Q8" s="71">
        <f>SUM(Q10:Q29)</f>
        <v>21</v>
      </c>
      <c r="R8" s="71">
        <f>SUM(R10:R29)</f>
        <v>13</v>
      </c>
      <c r="S8" s="71">
        <f>SUM(S10:S29)</f>
        <v>7</v>
      </c>
      <c r="T8" s="71">
        <f>SUM(T10:T29)</f>
        <v>1</v>
      </c>
    </row>
    <row r="9" spans="1:20" ht="13.5" customHeight="1">
      <c r="A9" s="88" t="s">
        <v>13</v>
      </c>
      <c r="B9" s="50"/>
      <c r="C9" s="12">
        <f>SUM(C12:C24)</f>
        <v>434642</v>
      </c>
      <c r="D9" s="27">
        <f>SUM(D12:D24)</f>
        <v>1115872</v>
      </c>
      <c r="E9" s="27">
        <f>SUM(E12:E24)</f>
        <v>525257</v>
      </c>
      <c r="F9" s="27">
        <f>SUM(F12:F24)</f>
        <v>590615</v>
      </c>
      <c r="G9" s="17">
        <f>SUM(G12:G24)</f>
        <v>5383.579999999999</v>
      </c>
      <c r="H9" s="18">
        <f>IF(OR(D9=0,G9=0),"-",ROUND(D9/G9,1))</f>
        <v>207.3</v>
      </c>
      <c r="I9" s="7"/>
      <c r="J9" s="50"/>
      <c r="K9" s="74"/>
      <c r="L9" s="72"/>
      <c r="M9" s="72"/>
      <c r="N9" s="72"/>
      <c r="O9" s="46"/>
      <c r="P9" s="47"/>
      <c r="Q9" s="72"/>
      <c r="R9" s="72"/>
      <c r="S9" s="72"/>
      <c r="T9" s="72"/>
    </row>
    <row r="10" spans="1:20" ht="13.5" customHeight="1">
      <c r="A10" s="88" t="s">
        <v>9</v>
      </c>
      <c r="B10" s="50"/>
      <c r="C10" s="12">
        <f>C26+C33+C36</f>
        <v>34628</v>
      </c>
      <c r="D10" s="27">
        <f>D26+D33+D36</f>
        <v>93699</v>
      </c>
      <c r="E10" s="27">
        <f>E26+E33+E36</f>
        <v>44539</v>
      </c>
      <c r="F10" s="27">
        <f>F26+F33+F36</f>
        <v>49160</v>
      </c>
      <c r="G10" s="17">
        <f>G26+G33+G36</f>
        <v>955.73</v>
      </c>
      <c r="H10" s="18">
        <f>IF(OR(D10=0,G10=0),"-",ROUND(D10/G10,1))</f>
        <v>98</v>
      </c>
      <c r="I10" s="7"/>
      <c r="J10" s="68" t="s">
        <v>46</v>
      </c>
      <c r="K10" s="64">
        <f>SUM(C27:C31)</f>
        <v>14539</v>
      </c>
      <c r="L10" s="65">
        <f>M10+N10</f>
        <v>36675</v>
      </c>
      <c r="M10" s="56">
        <f>SUM(E27:E31)</f>
        <v>17327</v>
      </c>
      <c r="N10" s="56">
        <f>SUM(F27:F31)</f>
        <v>19348</v>
      </c>
      <c r="O10" s="58">
        <f>SUM(G27:G31)</f>
        <v>324.65</v>
      </c>
      <c r="P10" s="66">
        <f>IF(OR(L10=0,O10=0),"-",ROUND(L10/O10,1))</f>
        <v>113</v>
      </c>
      <c r="Q10" s="67">
        <f>SUM(R10:T10)</f>
        <v>5</v>
      </c>
      <c r="R10" s="53">
        <v>0</v>
      </c>
      <c r="S10" s="53">
        <v>4</v>
      </c>
      <c r="T10" s="53">
        <v>1</v>
      </c>
    </row>
    <row r="11" spans="1:20" ht="13.5" customHeight="1">
      <c r="A11" s="19"/>
      <c r="B11" s="19"/>
      <c r="C11" s="11"/>
      <c r="D11" s="23"/>
      <c r="E11" s="23"/>
      <c r="F11" s="23"/>
      <c r="G11" s="24"/>
      <c r="H11" s="25"/>
      <c r="I11" s="7"/>
      <c r="J11" s="68"/>
      <c r="K11" s="64"/>
      <c r="L11" s="65"/>
      <c r="M11" s="56"/>
      <c r="N11" s="56"/>
      <c r="O11" s="58"/>
      <c r="P11" s="66"/>
      <c r="Q11" s="67"/>
      <c r="R11" s="53"/>
      <c r="S11" s="53"/>
      <c r="T11" s="53"/>
    </row>
    <row r="12" spans="1:20" ht="13.5" customHeight="1">
      <c r="A12" s="87" t="s">
        <v>14</v>
      </c>
      <c r="B12" s="68"/>
      <c r="C12" s="15">
        <v>183458</v>
      </c>
      <c r="D12" s="23">
        <f>SUM(E12:F12)</f>
        <v>462317</v>
      </c>
      <c r="E12" s="20">
        <v>221539</v>
      </c>
      <c r="F12" s="20">
        <v>240778</v>
      </c>
      <c r="G12" s="21">
        <v>501.25</v>
      </c>
      <c r="H12" s="37">
        <f>IF(OR(D12=0,G12=0),0,ROUND(D12/G12,1))</f>
        <v>922.3</v>
      </c>
      <c r="I12" s="7"/>
      <c r="J12" s="68" t="s">
        <v>55</v>
      </c>
      <c r="K12" s="64">
        <f>C13+C21+C24+C34</f>
        <v>90753</v>
      </c>
      <c r="L12" s="65">
        <f>M12+N12</f>
        <v>223552</v>
      </c>
      <c r="M12" s="56">
        <f>E13+E21+E24+E34</f>
        <v>103620</v>
      </c>
      <c r="N12" s="56">
        <f>F13+F21+F24+F34</f>
        <v>119932</v>
      </c>
      <c r="O12" s="58">
        <f>G13+G21+G24+G34</f>
        <v>797.54</v>
      </c>
      <c r="P12" s="66">
        <f>IF(OR(L12=0,O12=0),"-",ROUND(L12/O12,1))</f>
        <v>280.3</v>
      </c>
      <c r="Q12" s="67">
        <f>SUM(R12:T12)</f>
        <v>4</v>
      </c>
      <c r="R12" s="53">
        <v>3</v>
      </c>
      <c r="S12" s="53">
        <v>1</v>
      </c>
      <c r="T12" s="53">
        <v>0</v>
      </c>
    </row>
    <row r="13" spans="1:20" ht="13.5" customHeight="1">
      <c r="A13" s="87" t="s">
        <v>15</v>
      </c>
      <c r="B13" s="68"/>
      <c r="C13" s="15">
        <v>55108</v>
      </c>
      <c r="D13" s="23">
        <f aca="true" t="shared" si="0" ref="D13:D24">SUM(E13:F13)</f>
        <v>126959</v>
      </c>
      <c r="E13" s="20">
        <v>57392</v>
      </c>
      <c r="F13" s="20">
        <v>69567</v>
      </c>
      <c r="G13" s="21">
        <v>125.14</v>
      </c>
      <c r="H13" s="37">
        <f aca="true" t="shared" si="1" ref="H13:H24">IF(OR(D13=0,G13=0),0,ROUND(D13/G13,1))</f>
        <v>1014.5</v>
      </c>
      <c r="I13" s="7"/>
      <c r="J13" s="68"/>
      <c r="K13" s="64"/>
      <c r="L13" s="65"/>
      <c r="M13" s="56"/>
      <c r="N13" s="56"/>
      <c r="O13" s="58"/>
      <c r="P13" s="66"/>
      <c r="Q13" s="67"/>
      <c r="R13" s="53"/>
      <c r="S13" s="53"/>
      <c r="T13" s="53"/>
    </row>
    <row r="14" spans="1:20" ht="13.5" customHeight="1">
      <c r="A14" s="87" t="s">
        <v>16</v>
      </c>
      <c r="B14" s="68"/>
      <c r="C14" s="15">
        <v>32866</v>
      </c>
      <c r="D14" s="23">
        <f t="shared" si="0"/>
        <v>84368</v>
      </c>
      <c r="E14" s="20">
        <v>39714</v>
      </c>
      <c r="F14" s="20">
        <v>44654</v>
      </c>
      <c r="G14" s="21">
        <v>491.08</v>
      </c>
      <c r="H14" s="37">
        <f t="shared" si="1"/>
        <v>171.8</v>
      </c>
      <c r="I14" s="7"/>
      <c r="J14" s="68" t="s">
        <v>49</v>
      </c>
      <c r="K14" s="64">
        <f>C17+C18</f>
        <v>23877</v>
      </c>
      <c r="L14" s="65">
        <f>M14+N14</f>
        <v>64808</v>
      </c>
      <c r="M14" s="56">
        <f>E17+E18</f>
        <v>30294</v>
      </c>
      <c r="N14" s="56">
        <f>F17+F18</f>
        <v>34514</v>
      </c>
      <c r="O14" s="58">
        <f>G17+G18</f>
        <v>370.56</v>
      </c>
      <c r="P14" s="66">
        <f>IF(OR(L14=0,O14=0),"-",ROUND(L14/O14,1))</f>
        <v>174.9</v>
      </c>
      <c r="Q14" s="67">
        <f>SUM(R14:T14)</f>
        <v>2</v>
      </c>
      <c r="R14" s="53">
        <v>2</v>
      </c>
      <c r="S14" s="53">
        <v>0</v>
      </c>
      <c r="T14" s="53">
        <v>0</v>
      </c>
    </row>
    <row r="15" spans="1:20" ht="13.5" customHeight="1">
      <c r="A15" s="87" t="s">
        <v>17</v>
      </c>
      <c r="B15" s="68"/>
      <c r="C15" s="15">
        <v>25370</v>
      </c>
      <c r="D15" s="23">
        <f t="shared" si="0"/>
        <v>74165</v>
      </c>
      <c r="E15" s="20">
        <v>34929</v>
      </c>
      <c r="F15" s="20">
        <v>39236</v>
      </c>
      <c r="G15" s="21">
        <v>666.19</v>
      </c>
      <c r="H15" s="37">
        <f t="shared" si="1"/>
        <v>111.3</v>
      </c>
      <c r="I15" s="7"/>
      <c r="J15" s="68"/>
      <c r="K15" s="64"/>
      <c r="L15" s="65"/>
      <c r="M15" s="56"/>
      <c r="N15" s="56"/>
      <c r="O15" s="58"/>
      <c r="P15" s="66"/>
      <c r="Q15" s="67"/>
      <c r="R15" s="53"/>
      <c r="S15" s="53"/>
      <c r="T15" s="53"/>
    </row>
    <row r="16" spans="1:20" ht="13.5" customHeight="1">
      <c r="A16" s="87" t="s">
        <v>18</v>
      </c>
      <c r="B16" s="68"/>
      <c r="C16" s="15">
        <v>30678</v>
      </c>
      <c r="D16" s="23">
        <f t="shared" si="0"/>
        <v>80297</v>
      </c>
      <c r="E16" s="20">
        <v>36898</v>
      </c>
      <c r="F16" s="20">
        <v>43399</v>
      </c>
      <c r="G16" s="21">
        <v>903.4</v>
      </c>
      <c r="H16" s="37">
        <f t="shared" si="1"/>
        <v>88.9</v>
      </c>
      <c r="I16" s="7"/>
      <c r="J16" s="68" t="s">
        <v>54</v>
      </c>
      <c r="K16" s="64">
        <f>C16</f>
        <v>30678</v>
      </c>
      <c r="L16" s="65">
        <f>M16+N16</f>
        <v>80297</v>
      </c>
      <c r="M16" s="56">
        <f>E16</f>
        <v>36898</v>
      </c>
      <c r="N16" s="56">
        <f>F16</f>
        <v>43399</v>
      </c>
      <c r="O16" s="58">
        <f>G16</f>
        <v>903.4</v>
      </c>
      <c r="P16" s="66">
        <f>IF(OR(L16=0,O16=0),"-",ROUND(L16/O16,1))</f>
        <v>88.9</v>
      </c>
      <c r="Q16" s="67">
        <f>SUM(R16:T16)</f>
        <v>1</v>
      </c>
      <c r="R16" s="53">
        <v>1</v>
      </c>
      <c r="S16" s="53">
        <v>0</v>
      </c>
      <c r="T16" s="53">
        <v>0</v>
      </c>
    </row>
    <row r="17" spans="1:20" ht="13.5" customHeight="1">
      <c r="A17" s="87" t="s">
        <v>19</v>
      </c>
      <c r="B17" s="68"/>
      <c r="C17" s="15">
        <v>15490</v>
      </c>
      <c r="D17" s="23">
        <f t="shared" si="0"/>
        <v>43352</v>
      </c>
      <c r="E17" s="20">
        <v>20198</v>
      </c>
      <c r="F17" s="20">
        <v>23154</v>
      </c>
      <c r="G17" s="21">
        <v>291.06</v>
      </c>
      <c r="H17" s="37">
        <f t="shared" si="1"/>
        <v>148.9</v>
      </c>
      <c r="I17" s="7"/>
      <c r="J17" s="68"/>
      <c r="K17" s="64"/>
      <c r="L17" s="65"/>
      <c r="M17" s="56"/>
      <c r="N17" s="56"/>
      <c r="O17" s="58"/>
      <c r="P17" s="66"/>
      <c r="Q17" s="67"/>
      <c r="R17" s="53"/>
      <c r="S17" s="53"/>
      <c r="T17" s="53"/>
    </row>
    <row r="18" spans="1:20" ht="13.5" customHeight="1">
      <c r="A18" s="87" t="s">
        <v>20</v>
      </c>
      <c r="B18" s="68"/>
      <c r="C18" s="15">
        <v>8387</v>
      </c>
      <c r="D18" s="23">
        <f t="shared" si="0"/>
        <v>21456</v>
      </c>
      <c r="E18" s="20">
        <v>10096</v>
      </c>
      <c r="F18" s="20">
        <v>11360</v>
      </c>
      <c r="G18" s="21">
        <v>79.5</v>
      </c>
      <c r="H18" s="37">
        <f t="shared" si="1"/>
        <v>269.9</v>
      </c>
      <c r="I18" s="7"/>
      <c r="J18" s="68" t="s">
        <v>60</v>
      </c>
      <c r="K18" s="64">
        <f>C23</f>
        <v>15070</v>
      </c>
      <c r="L18" s="65">
        <f>M18+N18</f>
        <v>41548</v>
      </c>
      <c r="M18" s="56">
        <f>E23</f>
        <v>19226</v>
      </c>
      <c r="N18" s="56">
        <f>F23</f>
        <v>22322</v>
      </c>
      <c r="O18" s="58">
        <f>G23</f>
        <v>603.36</v>
      </c>
      <c r="P18" s="66">
        <f>IF(OR(L18=0,O18=0),"-",ROUND(L18/O18,1))</f>
        <v>68.9</v>
      </c>
      <c r="Q18" s="67">
        <f>SUM(R18:T18)</f>
        <v>1</v>
      </c>
      <c r="R18" s="53">
        <v>1</v>
      </c>
      <c r="S18" s="53">
        <v>0</v>
      </c>
      <c r="T18" s="53">
        <v>0</v>
      </c>
    </row>
    <row r="19" spans="1:20" ht="13.5" customHeight="1">
      <c r="A19" s="87" t="s">
        <v>21</v>
      </c>
      <c r="B19" s="68"/>
      <c r="C19" s="15">
        <v>10110</v>
      </c>
      <c r="D19" s="23">
        <f t="shared" si="0"/>
        <v>26534</v>
      </c>
      <c r="E19" s="20">
        <v>12416</v>
      </c>
      <c r="F19" s="20">
        <v>14118</v>
      </c>
      <c r="G19" s="21">
        <v>477.67</v>
      </c>
      <c r="H19" s="37">
        <f t="shared" si="1"/>
        <v>55.5</v>
      </c>
      <c r="I19" s="7"/>
      <c r="J19" s="68"/>
      <c r="K19" s="64"/>
      <c r="L19" s="65"/>
      <c r="M19" s="56"/>
      <c r="N19" s="56"/>
      <c r="O19" s="58"/>
      <c r="P19" s="66"/>
      <c r="Q19" s="67"/>
      <c r="R19" s="53"/>
      <c r="S19" s="53"/>
      <c r="T19" s="53"/>
    </row>
    <row r="20" spans="1:20" ht="13.5" customHeight="1">
      <c r="A20" s="87" t="s">
        <v>22</v>
      </c>
      <c r="B20" s="68"/>
      <c r="C20" s="15">
        <v>9694</v>
      </c>
      <c r="D20" s="23">
        <f t="shared" si="0"/>
        <v>25114</v>
      </c>
      <c r="E20" s="20">
        <v>11663</v>
      </c>
      <c r="F20" s="20">
        <v>13451</v>
      </c>
      <c r="G20" s="21">
        <v>206.64</v>
      </c>
      <c r="H20" s="37">
        <f t="shared" si="1"/>
        <v>121.5</v>
      </c>
      <c r="I20" s="7"/>
      <c r="J20" s="68" t="s">
        <v>50</v>
      </c>
      <c r="K20" s="64">
        <f>C19</f>
        <v>10110</v>
      </c>
      <c r="L20" s="65">
        <f>M20+N20</f>
        <v>26534</v>
      </c>
      <c r="M20" s="56">
        <f>E19</f>
        <v>12416</v>
      </c>
      <c r="N20" s="56">
        <f>F19</f>
        <v>14118</v>
      </c>
      <c r="O20" s="58">
        <f>G19</f>
        <v>477.67</v>
      </c>
      <c r="P20" s="66">
        <f>IF(OR(L20=0,O20=0),"-",ROUND(L20/O20,1))</f>
        <v>55.5</v>
      </c>
      <c r="Q20" s="67">
        <f>SUM(R20:T20)</f>
        <v>1</v>
      </c>
      <c r="R20" s="53">
        <v>1</v>
      </c>
      <c r="S20" s="53">
        <v>0</v>
      </c>
      <c r="T20" s="53">
        <v>0</v>
      </c>
    </row>
    <row r="21" spans="1:20" ht="13.5" customHeight="1">
      <c r="A21" s="87" t="s">
        <v>23</v>
      </c>
      <c r="B21" s="68"/>
      <c r="C21" s="15">
        <v>12988</v>
      </c>
      <c r="D21" s="23">
        <f t="shared" si="0"/>
        <v>33567</v>
      </c>
      <c r="E21" s="20">
        <v>16248</v>
      </c>
      <c r="F21" s="20">
        <v>17319</v>
      </c>
      <c r="G21" s="21">
        <v>280.01</v>
      </c>
      <c r="H21" s="37">
        <f t="shared" si="1"/>
        <v>119.9</v>
      </c>
      <c r="I21" s="7"/>
      <c r="J21" s="68"/>
      <c r="K21" s="64"/>
      <c r="L21" s="65"/>
      <c r="M21" s="56"/>
      <c r="N21" s="56"/>
      <c r="O21" s="58"/>
      <c r="P21" s="66"/>
      <c r="Q21" s="67"/>
      <c r="R21" s="53"/>
      <c r="S21" s="53"/>
      <c r="T21" s="53"/>
    </row>
    <row r="22" spans="1:20" ht="13.5" customHeight="1">
      <c r="A22" s="87" t="s">
        <v>24</v>
      </c>
      <c r="B22" s="68"/>
      <c r="C22" s="15">
        <v>22890</v>
      </c>
      <c r="D22" s="23">
        <f t="shared" si="0"/>
        <v>60809</v>
      </c>
      <c r="E22" s="20">
        <v>28205</v>
      </c>
      <c r="F22" s="20">
        <v>32604</v>
      </c>
      <c r="G22" s="21">
        <v>439.12</v>
      </c>
      <c r="H22" s="37">
        <f t="shared" si="1"/>
        <v>138.5</v>
      </c>
      <c r="I22" s="7"/>
      <c r="J22" s="68" t="s">
        <v>53</v>
      </c>
      <c r="K22" s="64">
        <f>C15+C37+C38</f>
        <v>35335</v>
      </c>
      <c r="L22" s="65">
        <f>M22+N22</f>
        <v>103549</v>
      </c>
      <c r="M22" s="56">
        <f>E15+E37+E38</f>
        <v>48894</v>
      </c>
      <c r="N22" s="56">
        <f>F15+F37+F38</f>
        <v>54655</v>
      </c>
      <c r="O22" s="58">
        <f>G15+G37+G38</f>
        <v>1224.0400000000002</v>
      </c>
      <c r="P22" s="66">
        <f>IF(OR(L22=0,O22=0),"-",ROUND(L22/O22,1))</f>
        <v>84.6</v>
      </c>
      <c r="Q22" s="67">
        <f>SUM(R22:T22)</f>
        <v>3</v>
      </c>
      <c r="R22" s="53">
        <v>1</v>
      </c>
      <c r="S22" s="53">
        <v>2</v>
      </c>
      <c r="T22" s="53">
        <v>0</v>
      </c>
    </row>
    <row r="23" spans="1:20" ht="13.5" customHeight="1">
      <c r="A23" s="87" t="s">
        <v>34</v>
      </c>
      <c r="B23" s="68"/>
      <c r="C23" s="15">
        <v>15070</v>
      </c>
      <c r="D23" s="23">
        <f t="shared" si="0"/>
        <v>41548</v>
      </c>
      <c r="E23" s="20">
        <v>19226</v>
      </c>
      <c r="F23" s="20">
        <v>22322</v>
      </c>
      <c r="G23" s="21">
        <v>603.36</v>
      </c>
      <c r="H23" s="37">
        <f t="shared" si="1"/>
        <v>68.9</v>
      </c>
      <c r="I23" s="7"/>
      <c r="J23" s="68"/>
      <c r="K23" s="64"/>
      <c r="L23" s="65"/>
      <c r="M23" s="56"/>
      <c r="N23" s="56"/>
      <c r="O23" s="58"/>
      <c r="P23" s="66"/>
      <c r="Q23" s="67"/>
      <c r="R23" s="53"/>
      <c r="S23" s="53"/>
      <c r="T23" s="53"/>
    </row>
    <row r="24" spans="1:20" ht="13.5" customHeight="1">
      <c r="A24" s="87" t="s">
        <v>35</v>
      </c>
      <c r="B24" s="68"/>
      <c r="C24" s="15">
        <v>12533</v>
      </c>
      <c r="D24" s="23">
        <f t="shared" si="0"/>
        <v>35386</v>
      </c>
      <c r="E24" s="20">
        <v>16733</v>
      </c>
      <c r="F24" s="20">
        <v>18653</v>
      </c>
      <c r="G24" s="21">
        <v>319.16</v>
      </c>
      <c r="H24" s="37">
        <f t="shared" si="1"/>
        <v>110.9</v>
      </c>
      <c r="I24" s="7"/>
      <c r="J24" s="68" t="s">
        <v>51</v>
      </c>
      <c r="K24" s="64">
        <f>C14</f>
        <v>32866</v>
      </c>
      <c r="L24" s="65">
        <f>M24+N24</f>
        <v>84368</v>
      </c>
      <c r="M24" s="56">
        <f>E14</f>
        <v>39714</v>
      </c>
      <c r="N24" s="56">
        <f>F14</f>
        <v>44654</v>
      </c>
      <c r="O24" s="58">
        <f>G14</f>
        <v>491.08</v>
      </c>
      <c r="P24" s="66">
        <f>IF(OR(L24=0,O24=0),"-",ROUND(L24/O24,1))</f>
        <v>171.8</v>
      </c>
      <c r="Q24" s="67">
        <f>SUM(R24:T24)</f>
        <v>1</v>
      </c>
      <c r="R24" s="53">
        <v>1</v>
      </c>
      <c r="S24" s="53">
        <v>0</v>
      </c>
      <c r="T24" s="53">
        <v>0</v>
      </c>
    </row>
    <row r="25" spans="1:20" ht="13.5" customHeight="1">
      <c r="A25" s="40"/>
      <c r="B25" s="41"/>
      <c r="I25" s="7"/>
      <c r="J25" s="68"/>
      <c r="K25" s="64"/>
      <c r="L25" s="65"/>
      <c r="M25" s="56"/>
      <c r="N25" s="56"/>
      <c r="O25" s="58"/>
      <c r="P25" s="66"/>
      <c r="Q25" s="67"/>
      <c r="R25" s="53"/>
      <c r="S25" s="53"/>
      <c r="T25" s="53"/>
    </row>
    <row r="26" spans="1:20" ht="13.5" customHeight="1">
      <c r="A26" s="88" t="s">
        <v>25</v>
      </c>
      <c r="B26" s="50"/>
      <c r="C26" s="27">
        <f>SUM(C27:C31)</f>
        <v>14539</v>
      </c>
      <c r="D26" s="27">
        <f>SUM(D27:D31)</f>
        <v>36675</v>
      </c>
      <c r="E26" s="27">
        <f>SUM(E27:E31)</f>
        <v>17327</v>
      </c>
      <c r="F26" s="27">
        <f>SUM(F27:F31)</f>
        <v>19348</v>
      </c>
      <c r="G26" s="17">
        <f>SUM(G27:G31)</f>
        <v>324.65</v>
      </c>
      <c r="H26" s="18">
        <f aca="true" t="shared" si="2" ref="H26:H31">IF(OR(D26=0,G26=0),0,ROUND(D26/G26,1))</f>
        <v>113</v>
      </c>
      <c r="I26" s="7"/>
      <c r="J26" s="68" t="s">
        <v>61</v>
      </c>
      <c r="K26" s="64">
        <f>C20+C22</f>
        <v>32584</v>
      </c>
      <c r="L26" s="65">
        <f>M26+N26</f>
        <v>85923</v>
      </c>
      <c r="M26" s="56">
        <f>E20+E22</f>
        <v>39868</v>
      </c>
      <c r="N26" s="56">
        <f>F20+F22</f>
        <v>46055</v>
      </c>
      <c r="O26" s="58">
        <f>G20+G22</f>
        <v>645.76</v>
      </c>
      <c r="P26" s="66">
        <f>IF(OR(L26=0,O26=0),"-",ROUND(L26/O26,1))</f>
        <v>133.1</v>
      </c>
      <c r="Q26" s="67">
        <f>SUM(R26:T26)</f>
        <v>2</v>
      </c>
      <c r="R26" s="53">
        <v>2</v>
      </c>
      <c r="S26" s="53">
        <v>0</v>
      </c>
      <c r="T26" s="53">
        <v>0</v>
      </c>
    </row>
    <row r="27" spans="1:20" ht="13.5" customHeight="1">
      <c r="A27" s="40"/>
      <c r="B27" s="33" t="s">
        <v>56</v>
      </c>
      <c r="C27" s="42">
        <v>2068</v>
      </c>
      <c r="D27" s="35">
        <f>SUM(E27:F27)</f>
        <v>5249</v>
      </c>
      <c r="E27" s="20">
        <v>2415</v>
      </c>
      <c r="F27" s="20">
        <v>2834</v>
      </c>
      <c r="G27" s="21">
        <v>72.93</v>
      </c>
      <c r="H27" s="37">
        <f t="shared" si="2"/>
        <v>72</v>
      </c>
      <c r="I27" s="7"/>
      <c r="J27" s="68"/>
      <c r="K27" s="64"/>
      <c r="L27" s="65"/>
      <c r="M27" s="56"/>
      <c r="N27" s="56"/>
      <c r="O27" s="58"/>
      <c r="P27" s="66"/>
      <c r="Q27" s="67"/>
      <c r="R27" s="53"/>
      <c r="S27" s="53"/>
      <c r="T27" s="53"/>
    </row>
    <row r="28" spans="1:20" ht="13.5" customHeight="1">
      <c r="A28" s="40"/>
      <c r="B28" s="33" t="s">
        <v>29</v>
      </c>
      <c r="C28" s="42">
        <v>951</v>
      </c>
      <c r="D28" s="35">
        <f>SUM(E28:F28)</f>
        <v>2469</v>
      </c>
      <c r="E28" s="20">
        <v>1147</v>
      </c>
      <c r="F28" s="20">
        <v>1322</v>
      </c>
      <c r="G28" s="21">
        <v>6.85</v>
      </c>
      <c r="H28" s="37">
        <f t="shared" si="2"/>
        <v>360.4</v>
      </c>
      <c r="I28" s="7"/>
      <c r="J28" s="68" t="s">
        <v>52</v>
      </c>
      <c r="K28" s="64">
        <f>C12</f>
        <v>183458</v>
      </c>
      <c r="L28" s="54">
        <f>M28+N28</f>
        <v>462317</v>
      </c>
      <c r="M28" s="56">
        <f>E12</f>
        <v>221539</v>
      </c>
      <c r="N28" s="56">
        <f>F12</f>
        <v>240778</v>
      </c>
      <c r="O28" s="58">
        <f>G12</f>
        <v>501.25</v>
      </c>
      <c r="P28" s="60">
        <f>IF(OR(L28=0,O28=0),"-",ROUND(L28/O28,1))</f>
        <v>922.3</v>
      </c>
      <c r="Q28" s="62">
        <f>SUM(R28:T28)</f>
        <v>1</v>
      </c>
      <c r="R28" s="51">
        <v>1</v>
      </c>
      <c r="S28" s="51">
        <v>0</v>
      </c>
      <c r="T28" s="51">
        <v>0</v>
      </c>
    </row>
    <row r="29" spans="1:20" ht="13.5" customHeight="1" thickBot="1">
      <c r="A29" s="40"/>
      <c r="B29" s="33" t="s">
        <v>57</v>
      </c>
      <c r="C29" s="42">
        <v>5079</v>
      </c>
      <c r="D29" s="35">
        <f>SUM(E29:F29)</f>
        <v>13031</v>
      </c>
      <c r="E29" s="20">
        <v>6099</v>
      </c>
      <c r="F29" s="20">
        <v>6932</v>
      </c>
      <c r="G29" s="21">
        <v>112.28</v>
      </c>
      <c r="H29" s="37">
        <f t="shared" si="2"/>
        <v>116.1</v>
      </c>
      <c r="I29" s="7"/>
      <c r="J29" s="69"/>
      <c r="K29" s="70"/>
      <c r="L29" s="55"/>
      <c r="M29" s="57"/>
      <c r="N29" s="57"/>
      <c r="O29" s="59"/>
      <c r="P29" s="61"/>
      <c r="Q29" s="63"/>
      <c r="R29" s="52"/>
      <c r="S29" s="52"/>
      <c r="T29" s="52"/>
    </row>
    <row r="30" spans="1:9" ht="13.5" customHeight="1">
      <c r="A30" s="40"/>
      <c r="B30" s="33" t="s">
        <v>58</v>
      </c>
      <c r="C30" s="42">
        <v>2494</v>
      </c>
      <c r="D30" s="35">
        <f>SUM(E30:F30)</f>
        <v>5952</v>
      </c>
      <c r="E30" s="20">
        <v>2910</v>
      </c>
      <c r="F30" s="20">
        <v>3042</v>
      </c>
      <c r="G30" s="21">
        <v>41.84</v>
      </c>
      <c r="H30" s="37">
        <f t="shared" si="2"/>
        <v>142.3</v>
      </c>
      <c r="I30" s="7"/>
    </row>
    <row r="31" spans="1:9" ht="13.5" customHeight="1">
      <c r="A31" s="40"/>
      <c r="B31" s="33" t="s">
        <v>59</v>
      </c>
      <c r="C31" s="42">
        <v>3947</v>
      </c>
      <c r="D31" s="35">
        <f>SUM(E31:F31)</f>
        <v>9974</v>
      </c>
      <c r="E31" s="20">
        <v>4756</v>
      </c>
      <c r="F31" s="20">
        <v>5218</v>
      </c>
      <c r="G31" s="21">
        <v>90.75</v>
      </c>
      <c r="H31" s="37">
        <f t="shared" si="2"/>
        <v>109.9</v>
      </c>
      <c r="I31" s="7"/>
    </row>
    <row r="32" spans="1:9" ht="13.5" customHeight="1">
      <c r="A32" s="40"/>
      <c r="B32" s="41"/>
      <c r="I32" s="7"/>
    </row>
    <row r="33" spans="1:8" ht="13.5">
      <c r="A33" s="88" t="s">
        <v>26</v>
      </c>
      <c r="B33" s="50"/>
      <c r="C33" s="27">
        <f>SUM(C34:C34)</f>
        <v>10124</v>
      </c>
      <c r="D33" s="27">
        <f>SUM(D34:D34)</f>
        <v>27640</v>
      </c>
      <c r="E33" s="27">
        <f>SUM(E34:E34)</f>
        <v>13247</v>
      </c>
      <c r="F33" s="27">
        <f>SUM(F34:F34)</f>
        <v>14393</v>
      </c>
      <c r="G33" s="17">
        <f>SUM(G34:G34)</f>
        <v>73.23</v>
      </c>
      <c r="H33" s="18">
        <f>IF(OR(D33=0,G33=0),0,ROUND(D33/G33,1))</f>
        <v>377.4</v>
      </c>
    </row>
    <row r="34" spans="1:8" ht="13.5">
      <c r="A34" s="19"/>
      <c r="B34" s="33" t="s">
        <v>28</v>
      </c>
      <c r="C34" s="20">
        <v>10124</v>
      </c>
      <c r="D34" s="35">
        <f>SUM(E34:F34)</f>
        <v>27640</v>
      </c>
      <c r="E34" s="20">
        <v>13247</v>
      </c>
      <c r="F34" s="20">
        <v>14393</v>
      </c>
      <c r="G34" s="21">
        <v>73.23</v>
      </c>
      <c r="H34" s="37">
        <f>IF(OR(D34=0,G34=0),0,ROUND(D34/G34,1))</f>
        <v>377.4</v>
      </c>
    </row>
    <row r="35" spans="1:8" ht="13.5">
      <c r="A35" s="19"/>
      <c r="B35" s="33"/>
      <c r="C35" s="20"/>
      <c r="D35" s="35"/>
      <c r="E35" s="20"/>
      <c r="F35" s="20"/>
      <c r="G35" s="21"/>
      <c r="H35" s="37"/>
    </row>
    <row r="36" spans="1:8" ht="13.5">
      <c r="A36" s="88" t="s">
        <v>27</v>
      </c>
      <c r="B36" s="50"/>
      <c r="C36" s="39">
        <f>SUM(C37:C38)</f>
        <v>9965</v>
      </c>
      <c r="D36" s="27">
        <f>SUM(E36:F36)</f>
        <v>29384</v>
      </c>
      <c r="E36" s="27">
        <f>SUM(E37:E38)</f>
        <v>13965</v>
      </c>
      <c r="F36" s="27">
        <f>SUM(F37:F38)</f>
        <v>15419</v>
      </c>
      <c r="G36" s="28">
        <f>SUM(G37:G38)</f>
        <v>557.85</v>
      </c>
      <c r="H36" s="18">
        <f>IF(OR(D36=0,G36=0),"-",ROUND(D36/G36,1))</f>
        <v>52.7</v>
      </c>
    </row>
    <row r="37" spans="1:8" ht="13.5">
      <c r="A37" s="19"/>
      <c r="B37" s="33" t="s">
        <v>30</v>
      </c>
      <c r="C37" s="20">
        <v>3638</v>
      </c>
      <c r="D37" s="35">
        <f>SUM(E37:F37)</f>
        <v>11108</v>
      </c>
      <c r="E37" s="20">
        <v>5234</v>
      </c>
      <c r="F37" s="20">
        <v>5874</v>
      </c>
      <c r="G37" s="21">
        <v>271.41</v>
      </c>
      <c r="H37" s="37">
        <f>IF(OR(D37=0,G37=0),"-",ROUND(D37/G37,1))</f>
        <v>40.9</v>
      </c>
    </row>
    <row r="38" spans="1:8" ht="14.25" thickBot="1">
      <c r="A38" s="13"/>
      <c r="B38" s="34" t="s">
        <v>31</v>
      </c>
      <c r="C38" s="16">
        <v>6327</v>
      </c>
      <c r="D38" s="36">
        <f>SUM(E38:F38)</f>
        <v>18276</v>
      </c>
      <c r="E38" s="16">
        <v>8731</v>
      </c>
      <c r="F38" s="16">
        <v>9545</v>
      </c>
      <c r="G38" s="14">
        <v>286.44</v>
      </c>
      <c r="H38" s="38">
        <f>IF(OR(D38=0,G38=0),"-",ROUND(D38/G38,1))</f>
        <v>63.8</v>
      </c>
    </row>
  </sheetData>
  <mergeCells count="160">
    <mergeCell ref="A26:B26"/>
    <mergeCell ref="G3:H3"/>
    <mergeCell ref="A36:B36"/>
    <mergeCell ref="A23:B23"/>
    <mergeCell ref="A24:B24"/>
    <mergeCell ref="A33:B33"/>
    <mergeCell ref="A17:B17"/>
    <mergeCell ref="A7:B7"/>
    <mergeCell ref="A9:B9"/>
    <mergeCell ref="A12:B12"/>
    <mergeCell ref="A13:B13"/>
    <mergeCell ref="A10:B10"/>
    <mergeCell ref="C4:C5"/>
    <mergeCell ref="D4:F4"/>
    <mergeCell ref="C1:I2"/>
    <mergeCell ref="A22:B22"/>
    <mergeCell ref="A4:B5"/>
    <mergeCell ref="A18:B18"/>
    <mergeCell ref="A19:B19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O4:O5"/>
    <mergeCell ref="Q4:T5"/>
    <mergeCell ref="L6:L7"/>
    <mergeCell ref="T6:T7"/>
    <mergeCell ref="M6:M7"/>
    <mergeCell ref="N6:N7"/>
    <mergeCell ref="O6:O7"/>
    <mergeCell ref="Q6:Q7"/>
    <mergeCell ref="J8:J9"/>
    <mergeCell ref="K8:K9"/>
    <mergeCell ref="R6:R7"/>
    <mergeCell ref="S6:S7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J10:J11"/>
    <mergeCell ref="J12:J13"/>
    <mergeCell ref="J14:J15"/>
    <mergeCell ref="L10:L11"/>
    <mergeCell ref="M10:M11"/>
    <mergeCell ref="N10:N11"/>
    <mergeCell ref="O10:O11"/>
    <mergeCell ref="P10:P11"/>
    <mergeCell ref="Q10:Q11"/>
    <mergeCell ref="J24:J25"/>
    <mergeCell ref="J26:J27"/>
    <mergeCell ref="J28:J29"/>
    <mergeCell ref="K10:K11"/>
    <mergeCell ref="J16:J17"/>
    <mergeCell ref="J18:J19"/>
    <mergeCell ref="J20:J21"/>
    <mergeCell ref="J22:J23"/>
    <mergeCell ref="K28:K29"/>
    <mergeCell ref="R10:R11"/>
    <mergeCell ref="S10:S11"/>
    <mergeCell ref="T10:T11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K26:K27"/>
    <mergeCell ref="L26:L27"/>
    <mergeCell ref="M26:M27"/>
    <mergeCell ref="N26:N27"/>
    <mergeCell ref="O26:O27"/>
    <mergeCell ref="P26:P27"/>
    <mergeCell ref="Q26:Q27"/>
    <mergeCell ref="L28:L29"/>
    <mergeCell ref="M28:M29"/>
    <mergeCell ref="N28:N29"/>
    <mergeCell ref="R28:R29"/>
    <mergeCell ref="O28:O29"/>
    <mergeCell ref="P28:P29"/>
    <mergeCell ref="Q28:Q29"/>
    <mergeCell ref="S28:S29"/>
    <mergeCell ref="T28:T29"/>
    <mergeCell ref="R26:R27"/>
    <mergeCell ref="S26:S27"/>
    <mergeCell ref="T26:T27"/>
  </mergeCells>
  <printOptions horizontalCentered="1" verticalCentered="1"/>
  <pageMargins left="0.5905511811023623" right="0.1968503937007874" top="0.4724409448818898" bottom="0.5118110236220472" header="0" footer="0"/>
  <pageSetup blackAndWhite="1" orientation="landscape" paperSize="9" scale="78" r:id="rId1"/>
  <ignoredErrors>
    <ignoredError sqref="D8" formulaRange="1"/>
    <ignoredError sqref="D13:D22 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2008-01-31T09:07:44Z</cp:lastPrinted>
  <dcterms:created xsi:type="dcterms:W3CDTF">2001-11-29T06:39:10Z</dcterms:created>
  <dcterms:modified xsi:type="dcterms:W3CDTF">2008-01-31T09:07:46Z</dcterms:modified>
  <cp:category/>
  <cp:version/>
  <cp:contentType/>
  <cp:contentStatus/>
</cp:coreProperties>
</file>