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0" windowWidth="8625" windowHeight="8655" activeTab="0"/>
  </bookViews>
  <sheets>
    <sheet name="s01" sheetId="1" r:id="rId1"/>
  </sheets>
  <definedNames/>
  <calcPr fullCalcOnLoad="1"/>
</workbook>
</file>

<file path=xl/sharedStrings.xml><?xml version="1.0" encoding="utf-8"?>
<sst xmlns="http://schemas.openxmlformats.org/spreadsheetml/2006/main" count="97" uniqueCount="86">
  <si>
    <t>第１表　市町村別人口,世帯数,面積</t>
  </si>
  <si>
    <t>世帯数</t>
  </si>
  <si>
    <t>人口</t>
  </si>
  <si>
    <t>総数</t>
  </si>
  <si>
    <t>男</t>
  </si>
  <si>
    <t>女</t>
  </si>
  <si>
    <t>面積</t>
  </si>
  <si>
    <t>人口密度</t>
  </si>
  <si>
    <t>(1k㎡当たり)</t>
  </si>
  <si>
    <t>郡部</t>
  </si>
  <si>
    <t>(k㎡)</t>
  </si>
  <si>
    <t>総  　覧</t>
  </si>
  <si>
    <t>１  表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</si>
  <si>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</si>
  <si>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</si>
  <si>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</si>
  <si>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</si>
  <si>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</si>
  <si>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</si>
  <si>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</si>
  <si>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</si>
  <si>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</si>
  <si>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</si>
  <si>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</si>
  <si>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</si>
  <si>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</si>
  <si>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</si>
  <si>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</si>
  <si>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</si>
  <si>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</si>
  <si>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</si>
  <si>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</si>
  <si>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</si>
  <si>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</si>
  <si>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</si>
  <si>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</si>
  <si>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</si>
  <si>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野津原町</t>
  </si>
  <si>
    <t>挾間町</t>
  </si>
  <si>
    <t>庄内町</t>
  </si>
  <si>
    <t>湯布院町</t>
  </si>
  <si>
    <t>日出町</t>
  </si>
  <si>
    <t>佐賀関町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</si>
  <si>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</si>
  <si>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</si>
  <si>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</si>
  <si>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</si>
  <si>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</si>
  <si>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</si>
  <si>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</si>
  <si>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</si>
  <si>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山香町</t>
  </si>
  <si>
    <t>安心院町</t>
  </si>
  <si>
    <t>院内町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</si>
  <si>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</si>
  <si>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</si>
  <si>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</si>
  <si>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</si>
  <si>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</si>
  <si>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</si>
  <si>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</si>
  <si>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</si>
  <si>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</si>
  <si>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</si>
  <si>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</si>
  <si>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</si>
  <si>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</si>
  <si>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</si>
  <si>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</si>
  <si>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</si>
  <si>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</si>
  <si>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</si>
  <si>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</si>
  <si>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</si>
  <si>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</si>
  <si>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</si>
  <si>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</si>
  <si>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</si>
  <si>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大山町</t>
  </si>
  <si>
    <t>天瀬町</t>
  </si>
  <si>
    <t>三光村</t>
  </si>
  <si>
    <t>本耶馬溪町</t>
  </si>
  <si>
    <t>耶馬溪町</t>
  </si>
  <si>
    <t>山国町</t>
  </si>
  <si>
    <t>市 町 村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</si>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</sst>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;&quot;△&quot;#\ ##0;&quot;-&quot;;@"/>
    <numFmt numFmtId="178" formatCode="#\ ##0.00;&quot;△&quot;#\ ##0.00;&quot;-&quot;;@"/>
    <numFmt numFmtId="179" formatCode="#\ ##0.0;&quot;△&quot;#\ ##0.0;&quot;-&quot;;@"/>
    <numFmt numFmtId="180" formatCode="#\ ###\ ##0;&quot;△&quot;#\ ##0;&quot;-&quot;;@"/>
  </numFmts>
  <fonts count="9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177" fontId="4" fillId="0" borderId="4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177" fontId="5" fillId="0" borderId="4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180" fontId="5" fillId="0" borderId="0" xfId="0" applyNumberFormat="1" applyFont="1" applyFill="1" applyAlignment="1">
      <alignment horizontal="right" vertical="center"/>
    </xf>
    <xf numFmtId="177" fontId="6" fillId="0" borderId="4" xfId="0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Fill="1" applyAlignment="1" applyProtection="1">
      <alignment horizontal="right" vertical="center"/>
      <protection locked="0"/>
    </xf>
    <xf numFmtId="178" fontId="6" fillId="0" borderId="0" xfId="0" applyNumberFormat="1" applyFont="1" applyFill="1" applyAlignment="1" applyProtection="1">
      <alignment horizontal="right" vertical="center"/>
      <protection locked="0"/>
    </xf>
    <xf numFmtId="0" fontId="6" fillId="0" borderId="3" xfId="0" applyFont="1" applyFill="1" applyBorder="1" applyAlignment="1">
      <alignment horizontal="distributed" vertical="center"/>
    </xf>
    <xf numFmtId="177" fontId="6" fillId="0" borderId="9" xfId="0" applyNumberFormat="1" applyFont="1" applyFill="1" applyBorder="1" applyAlignment="1" applyProtection="1">
      <alignment horizontal="right" vertical="center"/>
      <protection locked="0"/>
    </xf>
    <xf numFmtId="177" fontId="4" fillId="0" borderId="3" xfId="0" applyNumberFormat="1" applyFont="1" applyFill="1" applyBorder="1" applyAlignment="1">
      <alignment horizontal="right" vertical="center"/>
    </xf>
    <xf numFmtId="177" fontId="6" fillId="0" borderId="3" xfId="0" applyNumberFormat="1" applyFont="1" applyFill="1" applyBorder="1" applyAlignment="1" applyProtection="1">
      <alignment horizontal="right" vertical="center"/>
      <protection locked="0"/>
    </xf>
    <xf numFmtId="178" fontId="6" fillId="0" borderId="3" xfId="0" applyNumberFormat="1" applyFont="1" applyFill="1" applyBorder="1" applyAlignment="1" applyProtection="1">
      <alignment horizontal="right" vertical="center"/>
      <protection locked="0"/>
    </xf>
    <xf numFmtId="179" fontId="4" fillId="0" borderId="3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center" vertical="center"/>
    </xf>
    <xf numFmtId="58" fontId="0" fillId="0" borderId="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7" customWidth="1"/>
    <col min="2" max="2" width="10.59765625" style="7" customWidth="1"/>
    <col min="3" max="3" width="8.59765625" style="7" customWidth="1"/>
    <col min="4" max="4" width="10.5" style="7" customWidth="1"/>
    <col min="5" max="6" width="8.59765625" style="7" customWidth="1"/>
    <col min="7" max="7" width="9.59765625" style="7" customWidth="1"/>
    <col min="8" max="8" width="12.59765625" style="7" customWidth="1"/>
    <col min="9" max="9" width="3.59765625" style="7" customWidth="1"/>
    <col min="10" max="10" width="2.59765625" style="7" customWidth="1"/>
    <col min="11" max="11" width="10.59765625" style="7" customWidth="1"/>
    <col min="12" max="12" width="8.59765625" style="7" customWidth="1"/>
    <col min="13" max="13" width="9.09765625" style="7" customWidth="1"/>
    <col min="14" max="15" width="8.59765625" style="7" customWidth="1"/>
    <col min="16" max="16" width="9.59765625" style="7" customWidth="1"/>
    <col min="17" max="17" width="12.59765625" style="7" customWidth="1"/>
    <col min="18" max="16384" width="9" style="7" customWidth="1"/>
  </cols>
  <sheetData>
    <row r="1" spans="1:17" ht="17.25">
      <c r="A1" s="4" t="s">
        <v>11</v>
      </c>
      <c r="B1" s="5"/>
      <c r="C1" s="46" t="s">
        <v>0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6"/>
      <c r="Q1" s="6"/>
    </row>
    <row r="2" spans="1:15" ht="14.25">
      <c r="A2" s="4" t="s">
        <v>12</v>
      </c>
      <c r="B2" s="8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7" ht="14.25" thickBot="1">
      <c r="A3" s="3"/>
      <c r="B3" s="3"/>
      <c r="C3" s="3"/>
      <c r="D3" s="3" t="s">
        <v>85</v>
      </c>
      <c r="E3" s="3"/>
      <c r="F3" s="3"/>
      <c r="G3" s="3"/>
      <c r="H3" s="3"/>
      <c r="J3" s="3"/>
      <c r="K3" s="3"/>
      <c r="L3" s="3"/>
      <c r="M3" s="3"/>
      <c r="N3" s="3"/>
      <c r="O3" s="3"/>
      <c r="P3" s="45">
        <v>37895</v>
      </c>
      <c r="Q3" s="45"/>
    </row>
    <row r="4" spans="1:17" ht="13.5" customHeight="1">
      <c r="A4" s="48" t="s">
        <v>84</v>
      </c>
      <c r="B4" s="49"/>
      <c r="C4" s="44" t="s">
        <v>1</v>
      </c>
      <c r="D4" s="41" t="s">
        <v>2</v>
      </c>
      <c r="E4" s="41"/>
      <c r="F4" s="41"/>
      <c r="G4" s="1" t="s">
        <v>6</v>
      </c>
      <c r="H4" s="9" t="s">
        <v>7</v>
      </c>
      <c r="I4" s="10"/>
      <c r="J4" s="48" t="s">
        <v>84</v>
      </c>
      <c r="K4" s="49"/>
      <c r="L4" s="39" t="s">
        <v>1</v>
      </c>
      <c r="M4" s="41" t="s">
        <v>2</v>
      </c>
      <c r="N4" s="41"/>
      <c r="O4" s="41"/>
      <c r="P4" s="12" t="s">
        <v>6</v>
      </c>
      <c r="Q4" s="11" t="s">
        <v>7</v>
      </c>
    </row>
    <row r="5" spans="1:17" ht="13.5">
      <c r="A5" s="50"/>
      <c r="B5" s="51"/>
      <c r="C5" s="41"/>
      <c r="D5" s="2" t="s">
        <v>3</v>
      </c>
      <c r="E5" s="2" t="s">
        <v>4</v>
      </c>
      <c r="F5" s="2" t="s">
        <v>5</v>
      </c>
      <c r="G5" s="2" t="s">
        <v>10</v>
      </c>
      <c r="H5" s="13" t="s">
        <v>8</v>
      </c>
      <c r="I5" s="10"/>
      <c r="J5" s="50"/>
      <c r="K5" s="51"/>
      <c r="L5" s="40"/>
      <c r="M5" s="14" t="s">
        <v>3</v>
      </c>
      <c r="N5" s="14" t="s">
        <v>4</v>
      </c>
      <c r="O5" s="14" t="s">
        <v>5</v>
      </c>
      <c r="P5" s="2" t="s">
        <v>10</v>
      </c>
      <c r="Q5" s="13" t="s">
        <v>8</v>
      </c>
    </row>
    <row r="6" spans="1:17" ht="13.5" customHeight="1">
      <c r="A6" s="15"/>
      <c r="B6" s="15"/>
      <c r="C6" s="16"/>
      <c r="D6" s="17"/>
      <c r="E6" s="17"/>
      <c r="F6" s="17"/>
      <c r="G6" s="18"/>
      <c r="H6" s="19"/>
      <c r="I6" s="10"/>
      <c r="J6" s="37" t="s">
        <v>30</v>
      </c>
      <c r="K6" s="38"/>
      <c r="L6" s="20">
        <f>SUM(L7:L14)</f>
        <v>12260</v>
      </c>
      <c r="M6" s="21">
        <f>SUM(M7:M14)</f>
        <v>33239</v>
      </c>
      <c r="N6" s="21">
        <f>SUM(N7:N14)</f>
        <v>15202</v>
      </c>
      <c r="O6" s="21">
        <f>SUM(O7:O14)</f>
        <v>18037</v>
      </c>
      <c r="P6" s="22">
        <f>SUM(P7:P14)</f>
        <v>705.92</v>
      </c>
      <c r="Q6" s="23">
        <f>IF(OR(M6=0,P6=0),0,ROUND(M6/P6,1))</f>
        <v>47.1</v>
      </c>
    </row>
    <row r="7" spans="1:17" ht="13.5" customHeight="1">
      <c r="A7" s="35" t="s">
        <v>3</v>
      </c>
      <c r="B7" s="36"/>
      <c r="C7" s="20">
        <f>SUM(C9:C10)</f>
        <v>467826</v>
      </c>
      <c r="D7" s="25">
        <f>SUM(D9:D10)</f>
        <v>1216735</v>
      </c>
      <c r="E7" s="21">
        <f>SUM(E9:E10)</f>
        <v>573245</v>
      </c>
      <c r="F7" s="21">
        <f>SUM(F9:F10)</f>
        <v>643490</v>
      </c>
      <c r="G7" s="22">
        <f>SUM(G9:G10)</f>
        <v>6338.819999999999</v>
      </c>
      <c r="H7" s="23">
        <f>IF(OR(D7=0,G7=0),0,ROUND(D7/G7,1))</f>
        <v>191.9</v>
      </c>
      <c r="I7" s="10"/>
      <c r="J7" s="15"/>
      <c r="K7" s="15" t="s">
        <v>54</v>
      </c>
      <c r="L7" s="26">
        <v>1039</v>
      </c>
      <c r="M7" s="17">
        <f>SUM(N7:O7)</f>
        <v>2588</v>
      </c>
      <c r="N7" s="27">
        <v>1140</v>
      </c>
      <c r="O7" s="27">
        <v>1448</v>
      </c>
      <c r="P7" s="28">
        <v>15.68</v>
      </c>
      <c r="Q7" s="19">
        <f aca="true" t="shared" si="0" ref="Q7:Q44">IF(OR(M7=0,P7=0),0,ROUND(M7/P7,1))</f>
        <v>165.1</v>
      </c>
    </row>
    <row r="8" spans="1:17" ht="13.5" customHeight="1">
      <c r="A8" s="24"/>
      <c r="B8" s="24"/>
      <c r="C8" s="20"/>
      <c r="D8" s="21"/>
      <c r="E8" s="21"/>
      <c r="F8" s="21"/>
      <c r="G8" s="22"/>
      <c r="H8" s="23"/>
      <c r="I8" s="10"/>
      <c r="J8" s="15"/>
      <c r="K8" s="15" t="s">
        <v>55</v>
      </c>
      <c r="L8" s="26">
        <v>2377</v>
      </c>
      <c r="M8" s="17">
        <f aca="true" t="shared" si="1" ref="M8:M44">SUM(N8:O8)</f>
        <v>7248</v>
      </c>
      <c r="N8" s="27">
        <v>3369</v>
      </c>
      <c r="O8" s="27">
        <v>3879</v>
      </c>
      <c r="P8" s="28">
        <v>82.89</v>
      </c>
      <c r="Q8" s="19">
        <f t="shared" si="0"/>
        <v>87.4</v>
      </c>
    </row>
    <row r="9" spans="1:17" ht="13.5" customHeight="1">
      <c r="A9" s="35" t="s">
        <v>13</v>
      </c>
      <c r="B9" s="36"/>
      <c r="C9" s="20">
        <f>SUM(C12:C22)</f>
        <v>359167</v>
      </c>
      <c r="D9" s="21">
        <f>SUM(E9:F9)</f>
        <v>911266</v>
      </c>
      <c r="E9" s="21">
        <f>SUM(E12:E22)</f>
        <v>430049</v>
      </c>
      <c r="F9" s="21">
        <f>SUM(F12:F22)</f>
        <v>481217</v>
      </c>
      <c r="G9" s="22">
        <f>SUM(G12:G22)</f>
        <v>1833.8499999999997</v>
      </c>
      <c r="H9" s="23">
        <f>IF(OR(D9=0,G9=0),0,ROUND(D9/G9,1))</f>
        <v>496.9</v>
      </c>
      <c r="I9" s="10"/>
      <c r="J9" s="15"/>
      <c r="K9" s="15" t="s">
        <v>56</v>
      </c>
      <c r="L9" s="26">
        <v>696</v>
      </c>
      <c r="M9" s="17">
        <f t="shared" si="1"/>
        <v>1974</v>
      </c>
      <c r="N9" s="27">
        <v>920</v>
      </c>
      <c r="O9" s="27">
        <v>1054</v>
      </c>
      <c r="P9" s="28">
        <v>123.15</v>
      </c>
      <c r="Q9" s="19">
        <f t="shared" si="0"/>
        <v>16</v>
      </c>
    </row>
    <row r="10" spans="1:17" ht="13.5" customHeight="1">
      <c r="A10" s="35" t="s">
        <v>9</v>
      </c>
      <c r="B10" s="36"/>
      <c r="C10" s="20">
        <f>SUM(C25,C29,C35,C38,C43,L6,L15,L24,L28,L31,L37,L42)</f>
        <v>108659</v>
      </c>
      <c r="D10" s="21">
        <f>SUM(E10:F10)</f>
        <v>305469</v>
      </c>
      <c r="E10" s="21">
        <f>SUM(E25,E29,E35,E38,E43,N6,N15,N24,N28,N31,N37,N42)</f>
        <v>143196</v>
      </c>
      <c r="F10" s="21">
        <f>SUM(F25,F29,F35,F38,F43,O6,O15,O24,O28,O31,O37,O42)</f>
        <v>162273</v>
      </c>
      <c r="G10" s="22">
        <f>SUM(G25,G29,G35,G38,G43,P6,P15,P24,P28,P31,P37,P42)</f>
        <v>4504.969999999999</v>
      </c>
      <c r="H10" s="23">
        <f>IF(OR(D10=0,G10=0),"-",ROUND(D10/G10,1))</f>
        <v>67.8</v>
      </c>
      <c r="I10" s="10"/>
      <c r="J10" s="15"/>
      <c r="K10" s="15" t="s">
        <v>57</v>
      </c>
      <c r="L10" s="26">
        <v>1354</v>
      </c>
      <c r="M10" s="17">
        <f t="shared" si="1"/>
        <v>3529</v>
      </c>
      <c r="N10" s="27">
        <v>1660</v>
      </c>
      <c r="O10" s="27">
        <v>1869</v>
      </c>
      <c r="P10" s="28">
        <v>265.99</v>
      </c>
      <c r="Q10" s="19">
        <f t="shared" si="0"/>
        <v>13.3</v>
      </c>
    </row>
    <row r="11" spans="1:17" ht="13.5" customHeight="1">
      <c r="A11" s="15"/>
      <c r="B11" s="15"/>
      <c r="C11" s="16"/>
      <c r="D11" s="17"/>
      <c r="E11" s="17"/>
      <c r="F11" s="17"/>
      <c r="G11" s="18"/>
      <c r="H11" s="19"/>
      <c r="I11" s="10"/>
      <c r="J11" s="15"/>
      <c r="K11" s="15" t="s">
        <v>58</v>
      </c>
      <c r="L11" s="26">
        <v>882</v>
      </c>
      <c r="M11" s="17">
        <f t="shared" si="1"/>
        <v>2765</v>
      </c>
      <c r="N11" s="27">
        <v>1258</v>
      </c>
      <c r="O11" s="27">
        <v>1507</v>
      </c>
      <c r="P11" s="28">
        <v>80.82</v>
      </c>
      <c r="Q11" s="19">
        <f t="shared" si="0"/>
        <v>34.2</v>
      </c>
    </row>
    <row r="12" spans="1:17" ht="13.5" customHeight="1">
      <c r="A12" s="42" t="s">
        <v>14</v>
      </c>
      <c r="B12" s="43"/>
      <c r="C12" s="26">
        <v>174856</v>
      </c>
      <c r="D12" s="17">
        <f>SUM(E12:F12)</f>
        <v>442219</v>
      </c>
      <c r="E12" s="27">
        <v>213025</v>
      </c>
      <c r="F12" s="27">
        <v>229194</v>
      </c>
      <c r="G12" s="28">
        <v>360.97</v>
      </c>
      <c r="H12" s="19">
        <f>IF(OR(D12=0,G12=0),0,ROUND(D12/G12,1))</f>
        <v>1225.1</v>
      </c>
      <c r="I12" s="10"/>
      <c r="J12" s="15"/>
      <c r="K12" s="15" t="s">
        <v>59</v>
      </c>
      <c r="L12" s="26">
        <v>1648</v>
      </c>
      <c r="M12" s="17">
        <f t="shared" si="1"/>
        <v>4135</v>
      </c>
      <c r="N12" s="27">
        <v>1923</v>
      </c>
      <c r="O12" s="27">
        <v>2212</v>
      </c>
      <c r="P12" s="28">
        <v>20.24</v>
      </c>
      <c r="Q12" s="19">
        <f t="shared" si="0"/>
        <v>204.3</v>
      </c>
    </row>
    <row r="13" spans="1:17" ht="13.5" customHeight="1">
      <c r="A13" s="42" t="s">
        <v>15</v>
      </c>
      <c r="B13" s="43"/>
      <c r="C13" s="26">
        <v>55467</v>
      </c>
      <c r="D13" s="17">
        <f aca="true" t="shared" si="2" ref="D13:D22">SUM(E13:F13)</f>
        <v>126879</v>
      </c>
      <c r="E13" s="27">
        <v>57169</v>
      </c>
      <c r="F13" s="27">
        <v>69710</v>
      </c>
      <c r="G13" s="28">
        <v>125.13</v>
      </c>
      <c r="H13" s="19">
        <f aca="true" t="shared" si="3" ref="H13:H22">IF(OR(D13=0,G13=0),0,ROUND(D13/G13,1))</f>
        <v>1014</v>
      </c>
      <c r="I13" s="10"/>
      <c r="J13" s="15"/>
      <c r="K13" s="15" t="s">
        <v>60</v>
      </c>
      <c r="L13" s="26">
        <v>895</v>
      </c>
      <c r="M13" s="17">
        <f t="shared" si="1"/>
        <v>2388</v>
      </c>
      <c r="N13" s="27">
        <v>1049</v>
      </c>
      <c r="O13" s="27">
        <v>1339</v>
      </c>
      <c r="P13" s="28">
        <v>25.29</v>
      </c>
      <c r="Q13" s="19">
        <f t="shared" si="0"/>
        <v>94.4</v>
      </c>
    </row>
    <row r="14" spans="1:17" ht="13.5" customHeight="1">
      <c r="A14" s="42" t="s">
        <v>16</v>
      </c>
      <c r="B14" s="43"/>
      <c r="C14" s="26">
        <v>26516</v>
      </c>
      <c r="D14" s="17">
        <f t="shared" si="2"/>
        <v>66973</v>
      </c>
      <c r="E14" s="27">
        <v>31342</v>
      </c>
      <c r="F14" s="27">
        <v>35631</v>
      </c>
      <c r="G14" s="28">
        <v>55.77</v>
      </c>
      <c r="H14" s="19">
        <f t="shared" si="3"/>
        <v>1200.9</v>
      </c>
      <c r="I14" s="10"/>
      <c r="J14" s="15"/>
      <c r="K14" s="15" t="s">
        <v>61</v>
      </c>
      <c r="L14" s="26">
        <v>3369</v>
      </c>
      <c r="M14" s="17">
        <f t="shared" si="1"/>
        <v>8612</v>
      </c>
      <c r="N14" s="27">
        <v>3883</v>
      </c>
      <c r="O14" s="27">
        <v>4729</v>
      </c>
      <c r="P14" s="28">
        <v>91.86</v>
      </c>
      <c r="Q14" s="19">
        <f t="shared" si="0"/>
        <v>93.8</v>
      </c>
    </row>
    <row r="15" spans="1:17" ht="13.5" customHeight="1">
      <c r="A15" s="42" t="s">
        <v>17</v>
      </c>
      <c r="B15" s="43"/>
      <c r="C15" s="26">
        <v>21304</v>
      </c>
      <c r="D15" s="17">
        <f t="shared" si="2"/>
        <v>61710</v>
      </c>
      <c r="E15" s="27">
        <v>28993</v>
      </c>
      <c r="F15" s="27">
        <v>32717</v>
      </c>
      <c r="G15" s="28">
        <v>269.21</v>
      </c>
      <c r="H15" s="19">
        <f t="shared" si="3"/>
        <v>229.2</v>
      </c>
      <c r="I15" s="10"/>
      <c r="J15" s="35" t="s">
        <v>31</v>
      </c>
      <c r="K15" s="36"/>
      <c r="L15" s="20">
        <f>SUM(L16:L23)</f>
        <v>18117</v>
      </c>
      <c r="M15" s="21">
        <f>IF(SUM(M16:M23)=0,"-",SUM(M16:M23))</f>
        <v>51728</v>
      </c>
      <c r="N15" s="21">
        <f>SUM(N16:N23)</f>
        <v>24054</v>
      </c>
      <c r="O15" s="21">
        <f>SUM(O16:O23)</f>
        <v>27674</v>
      </c>
      <c r="P15" s="22">
        <f>SUM(P16:P23)</f>
        <v>742.55</v>
      </c>
      <c r="Q15" s="23">
        <f t="shared" si="0"/>
        <v>69.7</v>
      </c>
    </row>
    <row r="16" spans="1:17" ht="13.5" customHeight="1">
      <c r="A16" s="42" t="s">
        <v>18</v>
      </c>
      <c r="B16" s="43"/>
      <c r="C16" s="26">
        <v>19113</v>
      </c>
      <c r="D16" s="17">
        <f t="shared" si="2"/>
        <v>49125</v>
      </c>
      <c r="E16" s="27">
        <v>22621</v>
      </c>
      <c r="F16" s="27">
        <v>26504</v>
      </c>
      <c r="G16" s="28">
        <v>197.46</v>
      </c>
      <c r="H16" s="19">
        <f t="shared" si="3"/>
        <v>248.8</v>
      </c>
      <c r="I16" s="10"/>
      <c r="J16" s="15"/>
      <c r="K16" s="15" t="s">
        <v>62</v>
      </c>
      <c r="L16" s="26">
        <v>2890</v>
      </c>
      <c r="M16" s="17">
        <f t="shared" si="1"/>
        <v>9309</v>
      </c>
      <c r="N16" s="27">
        <v>4332</v>
      </c>
      <c r="O16" s="27">
        <v>4977</v>
      </c>
      <c r="P16" s="28">
        <v>139.19</v>
      </c>
      <c r="Q16" s="19">
        <f t="shared" si="0"/>
        <v>66.9</v>
      </c>
    </row>
    <row r="17" spans="1:17" ht="13.5" customHeight="1">
      <c r="A17" s="42" t="s">
        <v>19</v>
      </c>
      <c r="B17" s="43"/>
      <c r="C17" s="26">
        <v>12734</v>
      </c>
      <c r="D17" s="17">
        <f t="shared" si="2"/>
        <v>35082</v>
      </c>
      <c r="E17" s="27">
        <v>16332</v>
      </c>
      <c r="F17" s="27">
        <v>18750</v>
      </c>
      <c r="G17" s="28">
        <v>151.87</v>
      </c>
      <c r="H17" s="19">
        <f t="shared" si="3"/>
        <v>231</v>
      </c>
      <c r="I17" s="10"/>
      <c r="J17" s="15"/>
      <c r="K17" s="15" t="s">
        <v>63</v>
      </c>
      <c r="L17" s="26">
        <v>6708</v>
      </c>
      <c r="M17" s="17">
        <f t="shared" si="1"/>
        <v>18241</v>
      </c>
      <c r="N17" s="27">
        <v>8414</v>
      </c>
      <c r="O17" s="27">
        <v>9827</v>
      </c>
      <c r="P17" s="28">
        <v>162.17</v>
      </c>
      <c r="Q17" s="19">
        <f t="shared" si="0"/>
        <v>112.5</v>
      </c>
    </row>
    <row r="18" spans="1:17" ht="13.5" customHeight="1">
      <c r="A18" s="42" t="s">
        <v>20</v>
      </c>
      <c r="B18" s="43"/>
      <c r="C18" s="26">
        <v>8622</v>
      </c>
      <c r="D18" s="17">
        <f t="shared" si="2"/>
        <v>22289</v>
      </c>
      <c r="E18" s="27">
        <v>10547</v>
      </c>
      <c r="F18" s="27">
        <v>11742</v>
      </c>
      <c r="G18" s="28">
        <v>79.48</v>
      </c>
      <c r="H18" s="19">
        <f t="shared" si="3"/>
        <v>280.4</v>
      </c>
      <c r="I18" s="10"/>
      <c r="J18" s="15"/>
      <c r="K18" s="15" t="s">
        <v>64</v>
      </c>
      <c r="L18" s="26">
        <v>951</v>
      </c>
      <c r="M18" s="17">
        <f t="shared" si="1"/>
        <v>2488</v>
      </c>
      <c r="N18" s="27">
        <v>1140</v>
      </c>
      <c r="O18" s="27">
        <v>1348</v>
      </c>
      <c r="P18" s="28">
        <v>47.18</v>
      </c>
      <c r="Q18" s="19">
        <f t="shared" si="0"/>
        <v>52.7</v>
      </c>
    </row>
    <row r="19" spans="1:17" ht="13.5" customHeight="1">
      <c r="A19" s="42" t="s">
        <v>21</v>
      </c>
      <c r="B19" s="43"/>
      <c r="C19" s="26">
        <v>6674</v>
      </c>
      <c r="D19" s="17">
        <f t="shared" si="2"/>
        <v>16745</v>
      </c>
      <c r="E19" s="27">
        <v>7776</v>
      </c>
      <c r="F19" s="27">
        <v>8969</v>
      </c>
      <c r="G19" s="28">
        <v>200.83</v>
      </c>
      <c r="H19" s="19">
        <f t="shared" si="3"/>
        <v>83.4</v>
      </c>
      <c r="I19" s="10"/>
      <c r="J19" s="15"/>
      <c r="K19" s="15" t="s">
        <v>65</v>
      </c>
      <c r="L19" s="26">
        <v>2289</v>
      </c>
      <c r="M19" s="17">
        <f t="shared" si="1"/>
        <v>6277</v>
      </c>
      <c r="N19" s="27">
        <v>2895</v>
      </c>
      <c r="O19" s="27">
        <v>3382</v>
      </c>
      <c r="P19" s="28">
        <v>147.96</v>
      </c>
      <c r="Q19" s="19">
        <f t="shared" si="0"/>
        <v>42.4</v>
      </c>
    </row>
    <row r="20" spans="1:17" ht="13.5" customHeight="1">
      <c r="A20" s="42" t="s">
        <v>22</v>
      </c>
      <c r="B20" s="43"/>
      <c r="C20" s="26">
        <v>6796</v>
      </c>
      <c r="D20" s="17">
        <f t="shared" si="2"/>
        <v>18255</v>
      </c>
      <c r="E20" s="27">
        <v>8489</v>
      </c>
      <c r="F20" s="27">
        <v>9766</v>
      </c>
      <c r="G20" s="28">
        <v>124.57</v>
      </c>
      <c r="H20" s="19">
        <f t="shared" si="3"/>
        <v>146.5</v>
      </c>
      <c r="I20" s="10"/>
      <c r="J20" s="15"/>
      <c r="K20" s="15" t="s">
        <v>66</v>
      </c>
      <c r="L20" s="26">
        <v>1167</v>
      </c>
      <c r="M20" s="17">
        <f t="shared" si="1"/>
        <v>3304</v>
      </c>
      <c r="N20" s="27">
        <v>1560</v>
      </c>
      <c r="O20" s="27">
        <v>1744</v>
      </c>
      <c r="P20" s="28">
        <v>68.39</v>
      </c>
      <c r="Q20" s="19">
        <f t="shared" si="0"/>
        <v>48.3</v>
      </c>
    </row>
    <row r="21" spans="1:17" ht="13.5" customHeight="1">
      <c r="A21" s="42" t="s">
        <v>23</v>
      </c>
      <c r="B21" s="43"/>
      <c r="C21" s="26">
        <v>8646</v>
      </c>
      <c r="D21" s="17">
        <f t="shared" si="2"/>
        <v>22987</v>
      </c>
      <c r="E21" s="27">
        <v>11120</v>
      </c>
      <c r="F21" s="27">
        <v>11867</v>
      </c>
      <c r="G21" s="28">
        <v>90.23</v>
      </c>
      <c r="H21" s="19">
        <f t="shared" si="3"/>
        <v>254.8</v>
      </c>
      <c r="I21" s="10"/>
      <c r="J21" s="15"/>
      <c r="K21" s="15" t="s">
        <v>67</v>
      </c>
      <c r="L21" s="26">
        <v>1871</v>
      </c>
      <c r="M21" s="17">
        <f t="shared" si="1"/>
        <v>5317</v>
      </c>
      <c r="N21" s="27">
        <v>2519</v>
      </c>
      <c r="O21" s="27">
        <v>2798</v>
      </c>
      <c r="P21" s="28">
        <v>109.49</v>
      </c>
      <c r="Q21" s="19">
        <f t="shared" si="0"/>
        <v>48.6</v>
      </c>
    </row>
    <row r="22" spans="1:17" ht="13.5" customHeight="1">
      <c r="A22" s="42" t="s">
        <v>24</v>
      </c>
      <c r="B22" s="43"/>
      <c r="C22" s="26">
        <v>18439</v>
      </c>
      <c r="D22" s="17">
        <f t="shared" si="2"/>
        <v>49002</v>
      </c>
      <c r="E22" s="27">
        <v>22635</v>
      </c>
      <c r="F22" s="27">
        <v>26367</v>
      </c>
      <c r="G22" s="28">
        <v>178.33</v>
      </c>
      <c r="H22" s="19">
        <f t="shared" si="3"/>
        <v>274.8</v>
      </c>
      <c r="I22" s="10"/>
      <c r="J22" s="15"/>
      <c r="K22" s="15" t="s">
        <v>68</v>
      </c>
      <c r="L22" s="26">
        <v>781</v>
      </c>
      <c r="M22" s="17">
        <f t="shared" si="1"/>
        <v>2468</v>
      </c>
      <c r="N22" s="27">
        <v>1170</v>
      </c>
      <c r="O22" s="27">
        <v>1298</v>
      </c>
      <c r="P22" s="28">
        <v>21.43</v>
      </c>
      <c r="Q22" s="19">
        <f t="shared" si="0"/>
        <v>115.2</v>
      </c>
    </row>
    <row r="23" spans="1:17" ht="13.5" customHeight="1">
      <c r="A23" s="10"/>
      <c r="B23" s="10"/>
      <c r="C23" s="16"/>
      <c r="D23" s="17"/>
      <c r="E23" s="17"/>
      <c r="F23" s="17"/>
      <c r="G23" s="18"/>
      <c r="H23" s="19"/>
      <c r="I23" s="10"/>
      <c r="J23" s="15"/>
      <c r="K23" s="15" t="s">
        <v>69</v>
      </c>
      <c r="L23" s="26">
        <v>1460</v>
      </c>
      <c r="M23" s="17">
        <f t="shared" si="1"/>
        <v>4324</v>
      </c>
      <c r="N23" s="27">
        <v>2024</v>
      </c>
      <c r="O23" s="27">
        <v>2300</v>
      </c>
      <c r="P23" s="28">
        <v>46.74</v>
      </c>
      <c r="Q23" s="19">
        <f t="shared" si="0"/>
        <v>92.5</v>
      </c>
    </row>
    <row r="24" spans="1:17" ht="13.5" customHeight="1">
      <c r="A24" s="10"/>
      <c r="B24" s="10"/>
      <c r="C24" s="16"/>
      <c r="D24" s="17"/>
      <c r="E24" s="17"/>
      <c r="F24" s="17"/>
      <c r="G24" s="18"/>
      <c r="H24" s="19"/>
      <c r="I24" s="10"/>
      <c r="J24" s="35" t="s">
        <v>32</v>
      </c>
      <c r="K24" s="36"/>
      <c r="L24" s="20">
        <f>SUM(L25:L27)</f>
        <v>3706</v>
      </c>
      <c r="M24" s="21">
        <f>IF(SUM(M25:M27)=0,"-",SUM(M25:M27))</f>
        <v>10956</v>
      </c>
      <c r="N24" s="21">
        <f>SUM(N25:N27)</f>
        <v>5178</v>
      </c>
      <c r="O24" s="21">
        <f>SUM(O25:O27)</f>
        <v>5778</v>
      </c>
      <c r="P24" s="22">
        <f>SUM(P25:P27)</f>
        <v>276.84</v>
      </c>
      <c r="Q24" s="23">
        <f t="shared" si="0"/>
        <v>39.6</v>
      </c>
    </row>
    <row r="25" spans="1:17" ht="13.5" customHeight="1">
      <c r="A25" s="35" t="s">
        <v>25</v>
      </c>
      <c r="B25" s="36"/>
      <c r="C25" s="20">
        <f>SUM(C26:C28)</f>
        <v>3582</v>
      </c>
      <c r="D25" s="21">
        <f>SUM(D26:D28)</f>
        <v>9241</v>
      </c>
      <c r="E25" s="21">
        <f>SUM(E26:E28)</f>
        <v>4242</v>
      </c>
      <c r="F25" s="21">
        <f>SUM(F26:F28)</f>
        <v>4999</v>
      </c>
      <c r="G25" s="22">
        <f>SUM(G26:G28)</f>
        <v>128.14</v>
      </c>
      <c r="H25" s="23">
        <f>IF(OR(D25=0,G25=0),0,ROUND(D25/G25,1))</f>
        <v>72.1</v>
      </c>
      <c r="I25" s="10"/>
      <c r="J25" s="15"/>
      <c r="K25" s="15" t="s">
        <v>70</v>
      </c>
      <c r="L25" s="26">
        <v>1121</v>
      </c>
      <c r="M25" s="17">
        <f t="shared" si="1"/>
        <v>3454</v>
      </c>
      <c r="N25" s="27">
        <v>1600</v>
      </c>
      <c r="O25" s="27">
        <v>1854</v>
      </c>
      <c r="P25" s="28">
        <v>50.32</v>
      </c>
      <c r="Q25" s="19">
        <f t="shared" si="0"/>
        <v>68.6</v>
      </c>
    </row>
    <row r="26" spans="1:17" ht="13.5" customHeight="1">
      <c r="A26" s="15"/>
      <c r="B26" s="15" t="s">
        <v>43</v>
      </c>
      <c r="C26" s="26">
        <v>684</v>
      </c>
      <c r="D26" s="17">
        <f>SUM(E26:F26)</f>
        <v>1829</v>
      </c>
      <c r="E26" s="27">
        <v>822</v>
      </c>
      <c r="F26" s="27">
        <v>1007</v>
      </c>
      <c r="G26" s="28">
        <v>46.07</v>
      </c>
      <c r="H26" s="19">
        <f aca="true" t="shared" si="4" ref="H26:H44">IF(OR(D26=0,G26=0),0,ROUND(D26/G26,1))</f>
        <v>39.7</v>
      </c>
      <c r="I26" s="10"/>
      <c r="J26" s="15"/>
      <c r="K26" s="15" t="s">
        <v>71</v>
      </c>
      <c r="L26" s="26">
        <v>1596</v>
      </c>
      <c r="M26" s="17">
        <f t="shared" si="1"/>
        <v>4686</v>
      </c>
      <c r="N26" s="27">
        <v>2239</v>
      </c>
      <c r="O26" s="27">
        <v>2447</v>
      </c>
      <c r="P26" s="28">
        <v>142.69</v>
      </c>
      <c r="Q26" s="19">
        <f t="shared" si="0"/>
        <v>32.8</v>
      </c>
    </row>
    <row r="27" spans="1:17" ht="13.5" customHeight="1">
      <c r="A27" s="15"/>
      <c r="B27" s="15" t="s">
        <v>44</v>
      </c>
      <c r="C27" s="26">
        <v>1468</v>
      </c>
      <c r="D27" s="17">
        <f aca="true" t="shared" si="5" ref="D27:D44">SUM(E27:F27)</f>
        <v>3808</v>
      </c>
      <c r="E27" s="27">
        <v>1727</v>
      </c>
      <c r="F27" s="27">
        <v>2081</v>
      </c>
      <c r="G27" s="28">
        <v>44.38</v>
      </c>
      <c r="H27" s="19">
        <f t="shared" si="4"/>
        <v>85.8</v>
      </c>
      <c r="I27" s="10"/>
      <c r="J27" s="15"/>
      <c r="K27" s="15" t="s">
        <v>72</v>
      </c>
      <c r="L27" s="26">
        <v>989</v>
      </c>
      <c r="M27" s="17">
        <f t="shared" si="1"/>
        <v>2816</v>
      </c>
      <c r="N27" s="27">
        <v>1339</v>
      </c>
      <c r="O27" s="27">
        <v>1477</v>
      </c>
      <c r="P27" s="28">
        <v>83.83</v>
      </c>
      <c r="Q27" s="19">
        <f t="shared" si="0"/>
        <v>33.6</v>
      </c>
    </row>
    <row r="28" spans="1:17" ht="13.5" customHeight="1">
      <c r="A28" s="15"/>
      <c r="B28" s="15" t="s">
        <v>45</v>
      </c>
      <c r="C28" s="26">
        <v>1430</v>
      </c>
      <c r="D28" s="17">
        <f t="shared" si="5"/>
        <v>3604</v>
      </c>
      <c r="E28" s="27">
        <v>1693</v>
      </c>
      <c r="F28" s="27">
        <v>1911</v>
      </c>
      <c r="G28" s="28">
        <v>37.69</v>
      </c>
      <c r="H28" s="19">
        <f t="shared" si="4"/>
        <v>95.6</v>
      </c>
      <c r="I28" s="10"/>
      <c r="J28" s="35" t="s">
        <v>33</v>
      </c>
      <c r="K28" s="36"/>
      <c r="L28" s="20">
        <f>SUM(L29:L30)</f>
        <v>9844</v>
      </c>
      <c r="M28" s="21">
        <f>IF(SUM(M29:M30)=0,"-",SUM(M29:M30))</f>
        <v>29807</v>
      </c>
      <c r="N28" s="21">
        <f>SUM(N29:N30)</f>
        <v>14221</v>
      </c>
      <c r="O28" s="21">
        <f>SUM(O29:O30)</f>
        <v>15586</v>
      </c>
      <c r="P28" s="22">
        <f>SUM(P29:P30)</f>
        <v>557.85</v>
      </c>
      <c r="Q28" s="23">
        <f t="shared" si="0"/>
        <v>53.4</v>
      </c>
    </row>
    <row r="29" spans="1:17" ht="13.5" customHeight="1">
      <c r="A29" s="35" t="s">
        <v>26</v>
      </c>
      <c r="B29" s="36"/>
      <c r="C29" s="20">
        <f>SUM(C30:C34)</f>
        <v>14281</v>
      </c>
      <c r="D29" s="21">
        <f>SUM(D30:D34)</f>
        <v>37200</v>
      </c>
      <c r="E29" s="21">
        <f>SUM(E30:E34)</f>
        <v>17424</v>
      </c>
      <c r="F29" s="21">
        <f>SUM(F30:F34)</f>
        <v>19776</v>
      </c>
      <c r="G29" s="22">
        <f>SUM(G30:G34)</f>
        <v>324.64</v>
      </c>
      <c r="H29" s="23">
        <f t="shared" si="4"/>
        <v>114.6</v>
      </c>
      <c r="I29" s="10"/>
      <c r="J29" s="15"/>
      <c r="K29" s="15" t="s">
        <v>73</v>
      </c>
      <c r="L29" s="26">
        <v>3631</v>
      </c>
      <c r="M29" s="17">
        <f t="shared" si="1"/>
        <v>11289</v>
      </c>
      <c r="N29" s="27">
        <v>5341</v>
      </c>
      <c r="O29" s="27">
        <v>5948</v>
      </c>
      <c r="P29" s="28">
        <v>271.41</v>
      </c>
      <c r="Q29" s="19">
        <f t="shared" si="0"/>
        <v>41.6</v>
      </c>
    </row>
    <row r="30" spans="1:17" ht="13.5" customHeight="1">
      <c r="A30" s="15"/>
      <c r="B30" s="15" t="s">
        <v>46</v>
      </c>
      <c r="C30" s="26">
        <v>2134</v>
      </c>
      <c r="D30" s="17">
        <f t="shared" si="5"/>
        <v>5457</v>
      </c>
      <c r="E30" s="27">
        <v>2513</v>
      </c>
      <c r="F30" s="27">
        <v>2944</v>
      </c>
      <c r="G30" s="28">
        <v>72.92</v>
      </c>
      <c r="H30" s="19">
        <f t="shared" si="4"/>
        <v>74.8</v>
      </c>
      <c r="I30" s="10"/>
      <c r="J30" s="15"/>
      <c r="K30" s="15" t="s">
        <v>74</v>
      </c>
      <c r="L30" s="26">
        <v>6213</v>
      </c>
      <c r="M30" s="17">
        <f t="shared" si="1"/>
        <v>18518</v>
      </c>
      <c r="N30" s="27">
        <v>8880</v>
      </c>
      <c r="O30" s="27">
        <v>9638</v>
      </c>
      <c r="P30" s="28">
        <v>286.44</v>
      </c>
      <c r="Q30" s="19">
        <f t="shared" si="0"/>
        <v>64.6</v>
      </c>
    </row>
    <row r="31" spans="1:17" ht="13.5" customHeight="1">
      <c r="A31" s="15"/>
      <c r="B31" s="15" t="s">
        <v>47</v>
      </c>
      <c r="C31" s="26">
        <v>980</v>
      </c>
      <c r="D31" s="17">
        <f t="shared" si="5"/>
        <v>2640</v>
      </c>
      <c r="E31" s="27">
        <v>1231</v>
      </c>
      <c r="F31" s="27">
        <v>1409</v>
      </c>
      <c r="G31" s="28">
        <v>6.85</v>
      </c>
      <c r="H31" s="19">
        <f t="shared" si="4"/>
        <v>385.4</v>
      </c>
      <c r="I31" s="10"/>
      <c r="J31" s="35" t="s">
        <v>34</v>
      </c>
      <c r="K31" s="36"/>
      <c r="L31" s="20">
        <f>SUM(L32:L36)</f>
        <v>4378</v>
      </c>
      <c r="M31" s="21">
        <f>IF(SUM(M32:M36)=0,"-",SUM(M32:M36))</f>
        <v>14180</v>
      </c>
      <c r="N31" s="21">
        <f>SUM(N32:N36)</f>
        <v>6792</v>
      </c>
      <c r="O31" s="21">
        <f>SUM(O32:O36)</f>
        <v>7388</v>
      </c>
      <c r="P31" s="22">
        <f>SUM(P32:P36)</f>
        <v>396.97999999999996</v>
      </c>
      <c r="Q31" s="23">
        <f t="shared" si="0"/>
        <v>35.7</v>
      </c>
    </row>
    <row r="32" spans="1:17" ht="13.5" customHeight="1">
      <c r="A32" s="15"/>
      <c r="B32" s="15" t="s">
        <v>48</v>
      </c>
      <c r="C32" s="26">
        <v>5181</v>
      </c>
      <c r="D32" s="17">
        <f t="shared" si="5"/>
        <v>13289</v>
      </c>
      <c r="E32" s="27">
        <v>6184</v>
      </c>
      <c r="F32" s="27">
        <v>7105</v>
      </c>
      <c r="G32" s="28">
        <v>112.28</v>
      </c>
      <c r="H32" s="19">
        <f t="shared" si="4"/>
        <v>118.4</v>
      </c>
      <c r="I32" s="10"/>
      <c r="J32" s="15"/>
      <c r="K32" s="15" t="s">
        <v>75</v>
      </c>
      <c r="L32" s="26">
        <v>442</v>
      </c>
      <c r="M32" s="17">
        <f t="shared" si="1"/>
        <v>1598</v>
      </c>
      <c r="N32" s="27">
        <v>783</v>
      </c>
      <c r="O32" s="27">
        <v>815</v>
      </c>
      <c r="P32" s="28">
        <v>78.99</v>
      </c>
      <c r="Q32" s="19">
        <f t="shared" si="0"/>
        <v>20.2</v>
      </c>
    </row>
    <row r="33" spans="1:17" ht="13.5" customHeight="1">
      <c r="A33" s="15"/>
      <c r="B33" s="15" t="s">
        <v>49</v>
      </c>
      <c r="C33" s="26">
        <v>2288</v>
      </c>
      <c r="D33" s="17">
        <f t="shared" si="5"/>
        <v>5958</v>
      </c>
      <c r="E33" s="27">
        <v>2847</v>
      </c>
      <c r="F33" s="27">
        <v>3111</v>
      </c>
      <c r="G33" s="28">
        <v>41.84</v>
      </c>
      <c r="H33" s="19">
        <f t="shared" si="4"/>
        <v>142.4</v>
      </c>
      <c r="I33" s="10"/>
      <c r="J33" s="15"/>
      <c r="K33" s="15" t="s">
        <v>76</v>
      </c>
      <c r="L33" s="26">
        <v>501</v>
      </c>
      <c r="M33" s="17">
        <f t="shared" si="1"/>
        <v>1300</v>
      </c>
      <c r="N33" s="27">
        <v>636</v>
      </c>
      <c r="O33" s="27">
        <v>664</v>
      </c>
      <c r="P33" s="28">
        <v>81.91</v>
      </c>
      <c r="Q33" s="19">
        <f t="shared" si="0"/>
        <v>15.9</v>
      </c>
    </row>
    <row r="34" spans="1:17" ht="13.5" customHeight="1">
      <c r="A34" s="15"/>
      <c r="B34" s="15" t="s">
        <v>50</v>
      </c>
      <c r="C34" s="26">
        <v>3698</v>
      </c>
      <c r="D34" s="17">
        <f t="shared" si="5"/>
        <v>9856</v>
      </c>
      <c r="E34" s="27">
        <v>4649</v>
      </c>
      <c r="F34" s="27">
        <v>5207</v>
      </c>
      <c r="G34" s="28">
        <v>90.75</v>
      </c>
      <c r="H34" s="19">
        <f t="shared" si="4"/>
        <v>108.6</v>
      </c>
      <c r="I34" s="10"/>
      <c r="J34" s="15"/>
      <c r="K34" s="15" t="s">
        <v>77</v>
      </c>
      <c r="L34" s="26">
        <v>505</v>
      </c>
      <c r="M34" s="17">
        <f t="shared" si="1"/>
        <v>1258</v>
      </c>
      <c r="N34" s="27">
        <v>642</v>
      </c>
      <c r="O34" s="27">
        <v>616</v>
      </c>
      <c r="P34" s="28">
        <v>88.53</v>
      </c>
      <c r="Q34" s="19">
        <f t="shared" si="0"/>
        <v>14.2</v>
      </c>
    </row>
    <row r="35" spans="1:17" ht="13.5" customHeight="1">
      <c r="A35" s="35" t="s">
        <v>27</v>
      </c>
      <c r="B35" s="36"/>
      <c r="C35" s="20">
        <f>SUM(C36:C37)</f>
        <v>12584</v>
      </c>
      <c r="D35" s="21">
        <f>SUM(D36:D37)</f>
        <v>35462</v>
      </c>
      <c r="E35" s="21">
        <f>SUM(E36:E37)</f>
        <v>16832</v>
      </c>
      <c r="F35" s="21">
        <f>SUM(F36:F37)</f>
        <v>18630</v>
      </c>
      <c r="G35" s="22">
        <f>SUM(G36:G37)</f>
        <v>216.94</v>
      </c>
      <c r="H35" s="23">
        <f t="shared" si="4"/>
        <v>163.5</v>
      </c>
      <c r="I35" s="10"/>
      <c r="J35" s="15"/>
      <c r="K35" s="15" t="s">
        <v>78</v>
      </c>
      <c r="L35" s="26">
        <v>1013</v>
      </c>
      <c r="M35" s="17">
        <f t="shared" si="1"/>
        <v>3729</v>
      </c>
      <c r="N35" s="27">
        <v>1773</v>
      </c>
      <c r="O35" s="27">
        <v>1956</v>
      </c>
      <c r="P35" s="28">
        <v>45.72</v>
      </c>
      <c r="Q35" s="19">
        <f t="shared" si="0"/>
        <v>81.6</v>
      </c>
    </row>
    <row r="36" spans="1:17" ht="13.5" customHeight="1">
      <c r="A36" s="15"/>
      <c r="B36" s="15" t="s">
        <v>41</v>
      </c>
      <c r="C36" s="26">
        <v>9628</v>
      </c>
      <c r="D36" s="17">
        <f t="shared" si="5"/>
        <v>26872</v>
      </c>
      <c r="E36" s="27">
        <v>12852</v>
      </c>
      <c r="F36" s="27">
        <v>14020</v>
      </c>
      <c r="G36" s="28">
        <v>73.23</v>
      </c>
      <c r="H36" s="19">
        <f t="shared" si="4"/>
        <v>367</v>
      </c>
      <c r="I36" s="10"/>
      <c r="J36" s="15"/>
      <c r="K36" s="15" t="s">
        <v>79</v>
      </c>
      <c r="L36" s="26">
        <v>1917</v>
      </c>
      <c r="M36" s="17">
        <f t="shared" si="1"/>
        <v>6295</v>
      </c>
      <c r="N36" s="27">
        <v>2958</v>
      </c>
      <c r="O36" s="27">
        <v>3337</v>
      </c>
      <c r="P36" s="28">
        <v>101.83</v>
      </c>
      <c r="Q36" s="19">
        <f t="shared" si="0"/>
        <v>61.8</v>
      </c>
    </row>
    <row r="37" spans="1:17" ht="13.5" customHeight="1">
      <c r="A37" s="15"/>
      <c r="B37" s="15" t="s">
        <v>51</v>
      </c>
      <c r="C37" s="26">
        <v>2956</v>
      </c>
      <c r="D37" s="17">
        <f t="shared" si="5"/>
        <v>8590</v>
      </c>
      <c r="E37" s="27">
        <v>3980</v>
      </c>
      <c r="F37" s="27">
        <v>4610</v>
      </c>
      <c r="G37" s="28">
        <v>143.71</v>
      </c>
      <c r="H37" s="19">
        <f t="shared" si="4"/>
        <v>59.8</v>
      </c>
      <c r="I37" s="10"/>
      <c r="J37" s="35" t="s">
        <v>35</v>
      </c>
      <c r="K37" s="36"/>
      <c r="L37" s="20">
        <f>SUM(L38:L41)</f>
        <v>6027</v>
      </c>
      <c r="M37" s="21">
        <f>IF(SUM(M38:M41)=0,"-",SUM(M38:M41))</f>
        <v>17827</v>
      </c>
      <c r="N37" s="21">
        <f>SUM(N38:N41)</f>
        <v>8313</v>
      </c>
      <c r="O37" s="21">
        <f>SUM(O38:O41)</f>
        <v>9514</v>
      </c>
      <c r="P37" s="22">
        <f>SUM(P38:P41)</f>
        <v>435.03</v>
      </c>
      <c r="Q37" s="23">
        <f t="shared" si="0"/>
        <v>41</v>
      </c>
    </row>
    <row r="38" spans="1:17" ht="13.5" customHeight="1">
      <c r="A38" s="35" t="s">
        <v>28</v>
      </c>
      <c r="B38" s="36"/>
      <c r="C38" s="20">
        <f>SUM(C39:C42)</f>
        <v>14454</v>
      </c>
      <c r="D38" s="21">
        <f>SUM(D39:D42)</f>
        <v>40723</v>
      </c>
      <c r="E38" s="21">
        <f>SUM(E39:E42)</f>
        <v>19211</v>
      </c>
      <c r="F38" s="21">
        <f>SUM(F39:F42)</f>
        <v>21512</v>
      </c>
      <c r="G38" s="22">
        <f>SUM(G39:G42)</f>
        <v>409.9</v>
      </c>
      <c r="H38" s="23">
        <f t="shared" si="4"/>
        <v>99.3</v>
      </c>
      <c r="I38" s="10"/>
      <c r="J38" s="15"/>
      <c r="K38" s="15" t="s">
        <v>80</v>
      </c>
      <c r="L38" s="26">
        <v>1835</v>
      </c>
      <c r="M38" s="17">
        <f t="shared" si="1"/>
        <v>5574</v>
      </c>
      <c r="N38" s="27">
        <v>2582</v>
      </c>
      <c r="O38" s="27">
        <v>2992</v>
      </c>
      <c r="P38" s="28">
        <v>46.02</v>
      </c>
      <c r="Q38" s="19">
        <f t="shared" si="0"/>
        <v>121.1</v>
      </c>
    </row>
    <row r="39" spans="1:17" ht="13.5" customHeight="1">
      <c r="A39" s="15"/>
      <c r="B39" s="15" t="s">
        <v>37</v>
      </c>
      <c r="C39" s="26">
        <v>1768</v>
      </c>
      <c r="D39" s="17">
        <f t="shared" si="5"/>
        <v>5055</v>
      </c>
      <c r="E39" s="27">
        <v>2374</v>
      </c>
      <c r="F39" s="27">
        <v>2681</v>
      </c>
      <c r="G39" s="28">
        <v>90.74</v>
      </c>
      <c r="H39" s="19">
        <f t="shared" si="4"/>
        <v>55.7</v>
      </c>
      <c r="I39" s="10"/>
      <c r="J39" s="15"/>
      <c r="K39" s="15" t="s">
        <v>81</v>
      </c>
      <c r="L39" s="26">
        <v>1285</v>
      </c>
      <c r="M39" s="17">
        <f t="shared" si="1"/>
        <v>3721</v>
      </c>
      <c r="N39" s="27">
        <v>1731</v>
      </c>
      <c r="O39" s="27">
        <v>1990</v>
      </c>
      <c r="P39" s="28">
        <v>85.46</v>
      </c>
      <c r="Q39" s="19">
        <f t="shared" si="0"/>
        <v>43.5</v>
      </c>
    </row>
    <row r="40" spans="1:17" ht="13.5" customHeight="1">
      <c r="A40" s="15"/>
      <c r="B40" s="15" t="s">
        <v>38</v>
      </c>
      <c r="C40" s="26">
        <v>5235</v>
      </c>
      <c r="D40" s="17">
        <f t="shared" si="5"/>
        <v>15083</v>
      </c>
      <c r="E40" s="27">
        <v>7063</v>
      </c>
      <c r="F40" s="27">
        <v>8020</v>
      </c>
      <c r="G40" s="28">
        <v>51.1</v>
      </c>
      <c r="H40" s="19">
        <f t="shared" si="4"/>
        <v>295.2</v>
      </c>
      <c r="I40" s="10"/>
      <c r="J40" s="15"/>
      <c r="K40" s="15" t="s">
        <v>82</v>
      </c>
      <c r="L40" s="26">
        <v>1743</v>
      </c>
      <c r="M40" s="17">
        <f t="shared" si="1"/>
        <v>5215</v>
      </c>
      <c r="N40" s="27">
        <v>2408</v>
      </c>
      <c r="O40" s="27">
        <v>2807</v>
      </c>
      <c r="P40" s="28">
        <v>183.7</v>
      </c>
      <c r="Q40" s="19">
        <f t="shared" si="0"/>
        <v>28.4</v>
      </c>
    </row>
    <row r="41" spans="1:17" ht="13.5" customHeight="1">
      <c r="A41" s="15"/>
      <c r="B41" s="15" t="s">
        <v>39</v>
      </c>
      <c r="C41" s="26">
        <v>3087</v>
      </c>
      <c r="D41" s="17">
        <f t="shared" si="5"/>
        <v>9243</v>
      </c>
      <c r="E41" s="27">
        <v>4328</v>
      </c>
      <c r="F41" s="27">
        <v>4915</v>
      </c>
      <c r="G41" s="28">
        <v>140.29</v>
      </c>
      <c r="H41" s="19">
        <f t="shared" si="4"/>
        <v>65.9</v>
      </c>
      <c r="I41" s="10"/>
      <c r="J41" s="15"/>
      <c r="K41" s="15" t="s">
        <v>83</v>
      </c>
      <c r="L41" s="26">
        <v>1164</v>
      </c>
      <c r="M41" s="17">
        <f t="shared" si="1"/>
        <v>3317</v>
      </c>
      <c r="N41" s="27">
        <v>1592</v>
      </c>
      <c r="O41" s="27">
        <v>1725</v>
      </c>
      <c r="P41" s="28">
        <v>119.85</v>
      </c>
      <c r="Q41" s="19">
        <f t="shared" si="0"/>
        <v>27.7</v>
      </c>
    </row>
    <row r="42" spans="1:17" ht="13.5" customHeight="1">
      <c r="A42" s="15"/>
      <c r="B42" s="15" t="s">
        <v>40</v>
      </c>
      <c r="C42" s="26">
        <v>4364</v>
      </c>
      <c r="D42" s="17">
        <f t="shared" si="5"/>
        <v>11342</v>
      </c>
      <c r="E42" s="27">
        <v>5446</v>
      </c>
      <c r="F42" s="27">
        <v>5896</v>
      </c>
      <c r="G42" s="28">
        <v>127.77</v>
      </c>
      <c r="H42" s="19">
        <f t="shared" si="4"/>
        <v>88.8</v>
      </c>
      <c r="I42" s="10"/>
      <c r="J42" s="35" t="s">
        <v>36</v>
      </c>
      <c r="K42" s="36"/>
      <c r="L42" s="20">
        <f>SUM(L43:L44)</f>
        <v>4740</v>
      </c>
      <c r="M42" s="21">
        <f>IF(SUM(M43:M44)=0,"-",SUM(M43:M44))</f>
        <v>12739</v>
      </c>
      <c r="N42" s="21">
        <f>SUM(N43:N44)</f>
        <v>5957</v>
      </c>
      <c r="O42" s="21">
        <f>SUM(O43:O44)</f>
        <v>6782</v>
      </c>
      <c r="P42" s="22">
        <f>SUM(P43:P44)</f>
        <v>260.78999999999996</v>
      </c>
      <c r="Q42" s="23">
        <f t="shared" si="0"/>
        <v>48.8</v>
      </c>
    </row>
    <row r="43" spans="1:17" ht="13.5" customHeight="1">
      <c r="A43" s="35" t="s">
        <v>29</v>
      </c>
      <c r="B43" s="36"/>
      <c r="C43" s="20">
        <f>SUM(C44)</f>
        <v>4686</v>
      </c>
      <c r="D43" s="21">
        <f>SUM(D44)</f>
        <v>12367</v>
      </c>
      <c r="E43" s="21">
        <f>SUM(E44)</f>
        <v>5770</v>
      </c>
      <c r="F43" s="21">
        <f>SUM(F44)</f>
        <v>6597</v>
      </c>
      <c r="G43" s="22">
        <f>SUM(G44)</f>
        <v>49.39</v>
      </c>
      <c r="H43" s="23">
        <f t="shared" si="4"/>
        <v>250.4</v>
      </c>
      <c r="I43" s="10"/>
      <c r="J43" s="15"/>
      <c r="K43" s="15" t="s">
        <v>53</v>
      </c>
      <c r="L43" s="26">
        <v>1813</v>
      </c>
      <c r="M43" s="17">
        <f t="shared" si="1"/>
        <v>4860</v>
      </c>
      <c r="N43" s="27">
        <v>2236</v>
      </c>
      <c r="O43" s="27">
        <v>2624</v>
      </c>
      <c r="P43" s="28">
        <v>113.62</v>
      </c>
      <c r="Q43" s="19">
        <f t="shared" si="0"/>
        <v>42.8</v>
      </c>
    </row>
    <row r="44" spans="1:17" ht="13.5" customHeight="1" thickBot="1">
      <c r="A44" s="29"/>
      <c r="B44" s="29" t="s">
        <v>42</v>
      </c>
      <c r="C44" s="30">
        <v>4686</v>
      </c>
      <c r="D44" s="31">
        <f t="shared" si="5"/>
        <v>12367</v>
      </c>
      <c r="E44" s="32">
        <v>5770</v>
      </c>
      <c r="F44" s="32">
        <v>6597</v>
      </c>
      <c r="G44" s="33">
        <v>49.39</v>
      </c>
      <c r="H44" s="34">
        <f t="shared" si="4"/>
        <v>250.4</v>
      </c>
      <c r="I44" s="10"/>
      <c r="J44" s="29"/>
      <c r="K44" s="29" t="s">
        <v>52</v>
      </c>
      <c r="L44" s="30">
        <v>2927</v>
      </c>
      <c r="M44" s="31">
        <f t="shared" si="1"/>
        <v>7879</v>
      </c>
      <c r="N44" s="32">
        <v>3721</v>
      </c>
      <c r="O44" s="32">
        <v>4158</v>
      </c>
      <c r="P44" s="33">
        <v>147.17</v>
      </c>
      <c r="Q44" s="34">
        <f t="shared" si="0"/>
        <v>53.5</v>
      </c>
    </row>
  </sheetData>
  <mergeCells count="34">
    <mergeCell ref="A22:B22"/>
    <mergeCell ref="A4:B5"/>
    <mergeCell ref="J4:K5"/>
    <mergeCell ref="A18:B18"/>
    <mergeCell ref="A19:B19"/>
    <mergeCell ref="A20:B20"/>
    <mergeCell ref="A21:B21"/>
    <mergeCell ref="A14:B14"/>
    <mergeCell ref="A15:B15"/>
    <mergeCell ref="A16:B16"/>
    <mergeCell ref="C4:C5"/>
    <mergeCell ref="D4:F4"/>
    <mergeCell ref="P3:Q3"/>
    <mergeCell ref="C1:O2"/>
    <mergeCell ref="A35:B35"/>
    <mergeCell ref="A38:B38"/>
    <mergeCell ref="L4:L5"/>
    <mergeCell ref="M4:O4"/>
    <mergeCell ref="A17:B17"/>
    <mergeCell ref="A7:B7"/>
    <mergeCell ref="A9:B9"/>
    <mergeCell ref="A12:B12"/>
    <mergeCell ref="A13:B13"/>
    <mergeCell ref="A10:B10"/>
    <mergeCell ref="A43:B43"/>
    <mergeCell ref="J6:K6"/>
    <mergeCell ref="J15:K15"/>
    <mergeCell ref="J24:K24"/>
    <mergeCell ref="J28:K28"/>
    <mergeCell ref="J31:K31"/>
    <mergeCell ref="J37:K37"/>
    <mergeCell ref="J42:K42"/>
    <mergeCell ref="A25:B25"/>
    <mergeCell ref="A29:B29"/>
  </mergeCells>
  <printOptions horizontalCentered="1" verticalCentered="1"/>
  <pageMargins left="0.5118110236220472" right="0.3937007874015748" top="0.4724409448818898" bottom="0.5118110236220472" header="0" footer="0"/>
  <pageSetup blackAndWhite="1" fitToHeight="1" fitToWidth="1" orientation="landscape" paperSize="9" scale="96" r:id="rId1"/>
  <ignoredErrors>
    <ignoredError sqref="M6 M43:M44 D7:D8 D44" formulaRange="1"/>
    <ignoredError sqref="M9:M42 M7:M8 D9:D4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2004-08-19T08:44:06Z</cp:lastPrinted>
  <dcterms:created xsi:type="dcterms:W3CDTF">2001-11-29T06:39:10Z</dcterms:created>
  <dcterms:modified xsi:type="dcterms:W3CDTF">2005-04-05T01:18:48Z</dcterms:modified>
  <cp:category/>
  <cp:version/>
  <cp:contentType/>
  <cp:contentStatus/>
</cp:coreProperties>
</file>