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2-1" sheetId="1" r:id="rId1"/>
    <sheet name="2-2" sheetId="2" r:id="rId2"/>
  </sheets>
  <definedNames>
    <definedName name="_xlnm.Print_Area" localSheetId="0">'2-1'!$A$1:$X$51</definedName>
    <definedName name="_xlnm.Print_Area" localSheetId="1">'2-2'!$A$1:$X$50</definedName>
  </definedNames>
  <calcPr fullCalcOnLoad="1"/>
</workbook>
</file>

<file path=xl/sharedStrings.xml><?xml version="1.0" encoding="utf-8"?>
<sst xmlns="http://schemas.openxmlformats.org/spreadsheetml/2006/main" count="218" uniqueCount="161">
  <si>
    <t>総　数</t>
  </si>
  <si>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</si>
  <si>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</si>
  <si>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</si>
  <si>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</si>
  <si>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</si>
  <si>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</si>
  <si>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</si>
  <si>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</si>
  <si>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</si>
  <si>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</si>
  <si>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</si>
  <si>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</si>
  <si>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</si>
  <si>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</si>
  <si>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</si>
  <si>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</si>
  <si>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</si>
  <si>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</si>
  <si>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</si>
  <si>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</si>
  <si>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</si>
  <si>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</si>
  <si>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</si>
  <si>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</si>
  <si>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</si>
  <si>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</si>
  <si>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</si>
  <si>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</si>
  <si>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</si>
  <si>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</si>
  <si>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</si>
  <si>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</si>
  <si>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</si>
  <si>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</si>
  <si>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</si>
  <si>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</si>
  <si>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</si>
  <si>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</si>
  <si>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</si>
  <si>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</si>
  <si>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</si>
  <si>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</si>
  <si>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</si>
  <si>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</si>
  <si>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</si>
  <si>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</si>
  <si>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</si>
  <si>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</si>
  <si>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</si>
  <si>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</si>
  <si>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</si>
  <si>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</si>
  <si>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</si>
  <si>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</si>
  <si>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</si>
  <si>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</si>
  <si>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</si>
  <si>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</si>
  <si>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</si>
  <si>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</si>
  <si>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</si>
  <si>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</si>
  <si>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</si>
  <si>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</si>
  <si>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</si>
  <si>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</si>
  <si>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</si>
  <si>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</si>
  <si>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</si>
  <si>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</si>
  <si>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</si>
  <si>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</si>
  <si>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</si>
  <si>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</si>
  <si>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</si>
  <si>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</si>
  <si>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</si>
  <si>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</si>
  <si>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</si>
  <si>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</si>
  <si>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</si>
  <si>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</si>
  <si>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</si>
  <si>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</si>
  <si>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</si>
  <si>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</si>
  <si>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</si>
  <si>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</si>
  <si>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</si>
  <si>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</si>
  <si>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</si>
  <si>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</si>
  <si>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</si>
  <si>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</si>
  <si>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</si>
  <si>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</si>
  <si>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</si>
  <si>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</si>
  <si>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</si>
  <si>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山</t>
  </si>
  <si>
    <t>大分</t>
  </si>
  <si>
    <t>野</t>
  </si>
  <si>
    <t>挾間</t>
  </si>
  <si>
    <t>庄</t>
  </si>
  <si>
    <t>湯</t>
  </si>
  <si>
    <t>北</t>
  </si>
  <si>
    <t>南</t>
  </si>
  <si>
    <t>上</t>
  </si>
  <si>
    <t>弥</t>
  </si>
  <si>
    <t>本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</si>
  <si>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</si>
  <si>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</si>
  <si>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</si>
  <si>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</si>
  <si>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</si>
  <si>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</si>
  <si>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</si>
  <si>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</si>
  <si>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</si>
  <si>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</si>
  <si>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</si>
  <si>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</si>
  <si>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久</t>
  </si>
  <si>
    <t>玖</t>
  </si>
  <si>
    <t>九</t>
  </si>
  <si>
    <t>前</t>
  </si>
  <si>
    <t>天</t>
  </si>
  <si>
    <t>下</t>
  </si>
  <si>
    <t>耶</t>
  </si>
  <si>
    <t>院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</si>
  <si>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</si>
  <si>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</si>
  <si>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</si>
  <si>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病　床</t>
  </si>
  <si>
    <t>一　般
診療所</t>
  </si>
  <si>
    <t>歯　科
診療所</t>
  </si>
  <si>
    <t>精　神
病　床</t>
  </si>
  <si>
    <t>結　核
病　床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</si>
  <si>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</si>
  <si>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</si>
  <si>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</si>
  <si>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</si>
  <si>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</si>
  <si>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</si>
  <si>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>４表（２－１）</t>
  </si>
  <si>
    <t>４表（２－２）</t>
  </si>
  <si>
    <t>第４表　病床数・人口１０万対病床数，病床の種類・市町村別</t>
  </si>
  <si>
    <t xml:space="preserve"> </t>
  </si>
  <si>
    <t>歯科診療所</t>
  </si>
  <si>
    <t>精　神
病　床</t>
  </si>
  <si>
    <t>療　養
病　床</t>
  </si>
  <si>
    <t>経過的旧その他の病床</t>
  </si>
  <si>
    <t>（再掲）　　　経過的旧　　　　療養型　　　病床群</t>
  </si>
  <si>
    <t>一般診療所</t>
  </si>
  <si>
    <t>その他の
病 床 等</t>
  </si>
  <si>
    <t>（再掲）地域医療支援病院</t>
  </si>
  <si>
    <t>注:1）平成13年3月に「医療法等の一部を改正する法律」が施行され,「その他の病床」が「療養病床」と「一般病床」に区分されたことに伴い,平成12年まで便宜上「一般病床」と表章していた「その他の病床」は,13年から「療養病床」,「一般病床」,「経過的旧その他の病床」に表章を分割した。</t>
  </si>
  <si>
    <t xml:space="preserve">   2）その他の病床等とは,療養病床,一般病床及び経過的旧その他の病床（経過的旧療養型病床群を含む。）である。</t>
  </si>
  <si>
    <t>s1401参照</t>
  </si>
  <si>
    <t>平成14年10月1日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</si>
</sst>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5" fillId="0" borderId="6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180" fontId="4" fillId="0" borderId="7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75" zoomScaleNormal="75" workbookViewId="0" topLeftCell="A1">
      <pane xSplit="2" ySplit="11" topLeftCell="C12" activePane="bottomRight" state="frozen"/>
      <selection pane="topLeft" activeCell="L8" sqref="L8:L11"/>
      <selection pane="topRight" activeCell="L8" sqref="L8:L11"/>
      <selection pane="bottomLeft" activeCell="L8" sqref="L8:L11"/>
      <selection pane="bottomRight" activeCell="C12" sqref="C12"/>
    </sheetView>
  </sheetViews>
  <sheetFormatPr defaultColWidth="9.00390625" defaultRowHeight="13.5"/>
  <cols>
    <col min="1" max="1" width="3.50390625" style="12" customWidth="1"/>
    <col min="2" max="2" width="11.00390625" style="12" bestFit="1" customWidth="1"/>
    <col min="3" max="3" width="8.75390625" style="12" customWidth="1"/>
    <col min="4" max="4" width="9.125" style="12" customWidth="1"/>
    <col min="5" max="7" width="7.75390625" style="12" customWidth="1"/>
    <col min="8" max="12" width="8.50390625" style="12" customWidth="1"/>
    <col min="13" max="13" width="7.75390625" style="12" customWidth="1"/>
    <col min="14" max="15" width="6.75390625" style="12" customWidth="1"/>
    <col min="16" max="16" width="10.625" style="12" customWidth="1"/>
    <col min="17" max="17" width="10.375" style="12" customWidth="1"/>
    <col min="18" max="18" width="8.75390625" style="12" customWidth="1"/>
    <col min="19" max="20" width="7.875" style="12" customWidth="1"/>
    <col min="21" max="21" width="10.625" style="12" customWidth="1"/>
    <col min="22" max="22" width="7.625" style="12" customWidth="1"/>
    <col min="23" max="23" width="6.375" style="12" customWidth="1"/>
    <col min="24" max="24" width="4.625" style="12" customWidth="1"/>
    <col min="25" max="25" width="9.00390625" style="12" customWidth="1"/>
    <col min="26" max="26" width="10.00390625" style="12" bestFit="1" customWidth="1"/>
    <col min="27" max="16384" width="9.00390625" style="12" customWidth="1"/>
  </cols>
  <sheetData>
    <row r="1" spans="1:24" ht="13.5" customHeight="1">
      <c r="A1" s="33" t="s">
        <v>144</v>
      </c>
      <c r="B1" s="33"/>
      <c r="C1" s="48" t="s">
        <v>142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32"/>
      <c r="X1" s="32"/>
    </row>
    <row r="2" spans="1:24" ht="13.5" customHeight="1">
      <c r="A2" s="33" t="s">
        <v>145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2"/>
      <c r="X2" s="32"/>
    </row>
    <row r="3" spans="1:24" ht="17.25" customHeight="1">
      <c r="A3" s="12" t="s">
        <v>148</v>
      </c>
      <c r="B3" s="12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4"/>
      <c r="X3" s="13"/>
    </row>
    <row r="4" spans="1:24" ht="17.25" customHeight="1" thickBot="1">
      <c r="A4" s="14"/>
      <c r="B4" s="14"/>
      <c r="C4" s="14"/>
      <c r="U4" s="73" t="s">
        <v>160</v>
      </c>
      <c r="V4" s="73"/>
      <c r="W4" s="73"/>
      <c r="X4" s="73"/>
    </row>
    <row r="5" spans="1:24" ht="24.75" customHeight="1">
      <c r="A5" s="62" t="s">
        <v>74</v>
      </c>
      <c r="B5" s="63"/>
      <c r="C5" s="52" t="s">
        <v>133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2" t="s">
        <v>131</v>
      </c>
      <c r="Q5" s="53"/>
      <c r="R5" s="53"/>
      <c r="S5" s="53"/>
      <c r="T5" s="53"/>
      <c r="U5" s="53"/>
      <c r="V5" s="53"/>
      <c r="W5" s="54"/>
      <c r="X5" s="68" t="s">
        <v>74</v>
      </c>
    </row>
    <row r="6" spans="1:24" ht="6" customHeight="1">
      <c r="A6" s="62"/>
      <c r="B6" s="63"/>
      <c r="C6" s="55" t="s">
        <v>140</v>
      </c>
      <c r="D6" s="79" t="s">
        <v>1</v>
      </c>
      <c r="E6" s="80"/>
      <c r="F6" s="80"/>
      <c r="G6" s="80"/>
      <c r="H6" s="80"/>
      <c r="I6" s="80"/>
      <c r="J6" s="80"/>
      <c r="K6" s="80"/>
      <c r="L6" s="81"/>
      <c r="M6" s="83" t="s">
        <v>154</v>
      </c>
      <c r="N6" s="84"/>
      <c r="O6" s="50" t="s">
        <v>136</v>
      </c>
      <c r="P6" s="55" t="s">
        <v>141</v>
      </c>
      <c r="Q6" s="51" t="s">
        <v>132</v>
      </c>
      <c r="R6" s="51"/>
      <c r="S6" s="51"/>
      <c r="T6" s="51"/>
      <c r="U6" s="51"/>
      <c r="V6" s="50" t="s">
        <v>135</v>
      </c>
      <c r="W6" s="47" t="s">
        <v>149</v>
      </c>
      <c r="X6" s="69"/>
    </row>
    <row r="7" spans="1:24" ht="15" customHeight="1">
      <c r="A7" s="62"/>
      <c r="B7" s="63"/>
      <c r="C7" s="71"/>
      <c r="D7" s="82"/>
      <c r="E7" s="64"/>
      <c r="F7" s="64"/>
      <c r="G7" s="64"/>
      <c r="H7" s="64"/>
      <c r="I7" s="64"/>
      <c r="J7" s="64"/>
      <c r="K7" s="64"/>
      <c r="L7" s="65"/>
      <c r="M7" s="85"/>
      <c r="N7" s="86"/>
      <c r="O7" s="50"/>
      <c r="P7" s="56"/>
      <c r="Q7" s="51"/>
      <c r="R7" s="51"/>
      <c r="S7" s="51"/>
      <c r="T7" s="51"/>
      <c r="U7" s="51"/>
      <c r="V7" s="50"/>
      <c r="W7" s="58"/>
      <c r="X7" s="69"/>
    </row>
    <row r="8" spans="1:24" ht="6" customHeight="1">
      <c r="A8" s="62"/>
      <c r="B8" s="63"/>
      <c r="C8" s="71"/>
      <c r="D8" s="62" t="s">
        <v>0</v>
      </c>
      <c r="E8" s="50" t="s">
        <v>150</v>
      </c>
      <c r="F8" s="50" t="s">
        <v>143</v>
      </c>
      <c r="G8" s="50" t="s">
        <v>138</v>
      </c>
      <c r="H8" s="50" t="s">
        <v>151</v>
      </c>
      <c r="I8" s="50" t="s">
        <v>134</v>
      </c>
      <c r="J8" s="77" t="s">
        <v>152</v>
      </c>
      <c r="K8" s="35"/>
      <c r="L8" s="74" t="s">
        <v>156</v>
      </c>
      <c r="M8" s="87" t="s">
        <v>0</v>
      </c>
      <c r="N8" s="50" t="s">
        <v>151</v>
      </c>
      <c r="O8" s="50"/>
      <c r="P8" s="56"/>
      <c r="Q8" s="51" t="s">
        <v>0</v>
      </c>
      <c r="R8" s="50" t="s">
        <v>137</v>
      </c>
      <c r="S8" s="50" t="s">
        <v>143</v>
      </c>
      <c r="T8" s="50" t="s">
        <v>138</v>
      </c>
      <c r="U8" s="50" t="s">
        <v>155</v>
      </c>
      <c r="V8" s="50"/>
      <c r="W8" s="58"/>
      <c r="X8" s="69"/>
    </row>
    <row r="9" spans="1:26" ht="15.75" customHeight="1">
      <c r="A9" s="62"/>
      <c r="B9" s="63"/>
      <c r="C9" s="71"/>
      <c r="D9" s="62"/>
      <c r="E9" s="50"/>
      <c r="F9" s="50"/>
      <c r="G9" s="50"/>
      <c r="H9" s="50"/>
      <c r="I9" s="51"/>
      <c r="J9" s="51"/>
      <c r="K9" s="78" t="s">
        <v>153</v>
      </c>
      <c r="L9" s="75"/>
      <c r="M9" s="88"/>
      <c r="N9" s="50"/>
      <c r="O9" s="50"/>
      <c r="P9" s="56"/>
      <c r="Q9" s="51"/>
      <c r="R9" s="50"/>
      <c r="S9" s="50"/>
      <c r="T9" s="50"/>
      <c r="U9" s="50"/>
      <c r="V9" s="50"/>
      <c r="W9" s="58"/>
      <c r="X9" s="69"/>
      <c r="Z9" s="12" t="s">
        <v>159</v>
      </c>
    </row>
    <row r="10" spans="1:24" ht="16.5" customHeight="1">
      <c r="A10" s="62"/>
      <c r="B10" s="63"/>
      <c r="C10" s="71"/>
      <c r="D10" s="62"/>
      <c r="E10" s="50"/>
      <c r="F10" s="50"/>
      <c r="G10" s="50"/>
      <c r="H10" s="50"/>
      <c r="I10" s="51"/>
      <c r="J10" s="51"/>
      <c r="K10" s="56"/>
      <c r="L10" s="75"/>
      <c r="M10" s="88"/>
      <c r="N10" s="50"/>
      <c r="O10" s="50"/>
      <c r="P10" s="56"/>
      <c r="Q10" s="51"/>
      <c r="R10" s="51"/>
      <c r="S10" s="50"/>
      <c r="T10" s="50"/>
      <c r="U10" s="51"/>
      <c r="V10" s="50"/>
      <c r="W10" s="58"/>
      <c r="X10" s="69"/>
    </row>
    <row r="11" spans="1:26" ht="18.75" customHeight="1">
      <c r="A11" s="64"/>
      <c r="B11" s="65"/>
      <c r="C11" s="72"/>
      <c r="D11" s="64"/>
      <c r="E11" s="50"/>
      <c r="F11" s="50"/>
      <c r="G11" s="50"/>
      <c r="H11" s="50"/>
      <c r="I11" s="51"/>
      <c r="J11" s="51"/>
      <c r="K11" s="57"/>
      <c r="L11" s="76"/>
      <c r="M11" s="89"/>
      <c r="N11" s="50"/>
      <c r="O11" s="50"/>
      <c r="P11" s="57"/>
      <c r="Q11" s="51"/>
      <c r="R11" s="51"/>
      <c r="S11" s="50"/>
      <c r="T11" s="50"/>
      <c r="U11" s="51"/>
      <c r="V11" s="50"/>
      <c r="W11" s="59"/>
      <c r="X11" s="70"/>
      <c r="Z11" s="15" t="s">
        <v>76</v>
      </c>
    </row>
    <row r="12" spans="1:26" ht="17.25" customHeight="1">
      <c r="A12" s="60" t="s">
        <v>2</v>
      </c>
      <c r="B12" s="61"/>
      <c r="C12" s="39">
        <f>D12+M12</f>
        <v>26605</v>
      </c>
      <c r="D12" s="39">
        <f>SUM(E12:J12)</f>
        <v>20974</v>
      </c>
      <c r="E12" s="39">
        <f>E14+E16</f>
        <v>5440</v>
      </c>
      <c r="F12" s="39">
        <f>F14+F16</f>
        <v>38</v>
      </c>
      <c r="G12" s="39">
        <f aca="true" t="shared" si="0" ref="G12:O12">G14+G16</f>
        <v>176</v>
      </c>
      <c r="H12" s="39">
        <f>H14+H16</f>
        <v>1030</v>
      </c>
      <c r="I12" s="39">
        <f t="shared" si="0"/>
        <v>2920</v>
      </c>
      <c r="J12" s="39">
        <f>J14+J16</f>
        <v>11370</v>
      </c>
      <c r="K12" s="39">
        <f t="shared" si="0"/>
        <v>1886</v>
      </c>
      <c r="L12" s="39">
        <f>L14+L16</f>
        <v>587</v>
      </c>
      <c r="M12" s="39">
        <f t="shared" si="0"/>
        <v>5631</v>
      </c>
      <c r="N12" s="39">
        <f t="shared" si="0"/>
        <v>653</v>
      </c>
      <c r="O12" s="1">
        <f t="shared" si="0"/>
        <v>9</v>
      </c>
      <c r="P12" s="5">
        <f>ROUND(C12/Z12*100000,1)</f>
        <v>2182.5</v>
      </c>
      <c r="Q12" s="5">
        <f>ROUND(D12/Z12*100000,1)</f>
        <v>1720.6</v>
      </c>
      <c r="R12" s="5">
        <f>ROUND(E12/$Z12*100000,1)</f>
        <v>446.3</v>
      </c>
      <c r="S12" s="5">
        <f>ROUND(F12/$Z12*100000,1)</f>
        <v>3.1</v>
      </c>
      <c r="T12" s="5">
        <f>ROUND(G12/$Z12*100000,1)</f>
        <v>14.4</v>
      </c>
      <c r="U12" s="5">
        <f>ROUND(SUM(H12:J12)/$Z12*100000,1)</f>
        <v>1256.8</v>
      </c>
      <c r="V12" s="5">
        <f>ROUND(M12/Z12*100000,1)</f>
        <v>461.9</v>
      </c>
      <c r="W12" s="5">
        <f>ROUND(O12/Z12*100000,1)</f>
        <v>0.7</v>
      </c>
      <c r="X12" s="17" t="s">
        <v>77</v>
      </c>
      <c r="Z12" s="4">
        <v>1219000</v>
      </c>
    </row>
    <row r="13" spans="1:26" ht="6" customHeight="1">
      <c r="A13" s="18"/>
      <c r="B13" s="28"/>
      <c r="C13" s="2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"/>
      <c r="P13" s="1"/>
      <c r="Q13" s="29"/>
      <c r="R13" s="29"/>
      <c r="S13" s="29"/>
      <c r="T13" s="29"/>
      <c r="U13" s="29"/>
      <c r="V13" s="29"/>
      <c r="W13" s="29"/>
      <c r="X13" s="17"/>
      <c r="Z13" s="4"/>
    </row>
    <row r="14" spans="1:26" ht="17.25" customHeight="1">
      <c r="A14" s="60" t="s">
        <v>75</v>
      </c>
      <c r="B14" s="61"/>
      <c r="C14" s="1">
        <f>D14+M14</f>
        <v>22682</v>
      </c>
      <c r="D14" s="39">
        <f>SUM(E14:J14)</f>
        <v>18079</v>
      </c>
      <c r="E14" s="39">
        <f>SUM(E18:E28)</f>
        <v>5410</v>
      </c>
      <c r="F14" s="39">
        <f>SUM(F18:F28)</f>
        <v>26</v>
      </c>
      <c r="G14" s="39">
        <f aca="true" t="shared" si="1" ref="G14:O14">SUM(G18:G28)</f>
        <v>176</v>
      </c>
      <c r="H14" s="39">
        <f>SUM(H18:H28)</f>
        <v>866</v>
      </c>
      <c r="I14" s="39">
        <f t="shared" si="1"/>
        <v>2007</v>
      </c>
      <c r="J14" s="39">
        <f>SUM(J18:J28)</f>
        <v>9594</v>
      </c>
      <c r="K14" s="39">
        <f t="shared" si="1"/>
        <v>1510</v>
      </c>
      <c r="L14" s="39">
        <f>SUM(L18:L28)</f>
        <v>587</v>
      </c>
      <c r="M14" s="39">
        <f t="shared" si="1"/>
        <v>4603</v>
      </c>
      <c r="N14" s="39">
        <f t="shared" si="1"/>
        <v>461</v>
      </c>
      <c r="O14" s="1">
        <f t="shared" si="1"/>
        <v>9</v>
      </c>
      <c r="P14" s="5">
        <f>ROUND(C14/Z14*100000,1)</f>
        <v>2488.9</v>
      </c>
      <c r="Q14" s="5">
        <f>ROUND(D14/Z14*100000,1)</f>
        <v>1983.8</v>
      </c>
      <c r="R14" s="5">
        <f>ROUND(E14/$Z14*100000,1)</f>
        <v>593.6</v>
      </c>
      <c r="S14" s="5">
        <f>ROUND(F14/$Z14*100000,1)</f>
        <v>2.9</v>
      </c>
      <c r="T14" s="5">
        <f>ROUND(G14/$Z14*100000,1)</f>
        <v>19.3</v>
      </c>
      <c r="U14" s="5">
        <f>ROUND(SUM(H14:J14)/$Z14*100000,1)</f>
        <v>1368</v>
      </c>
      <c r="V14" s="5">
        <f>ROUND(M14/Z14*100000,1)</f>
        <v>505.1</v>
      </c>
      <c r="W14" s="5">
        <f>ROUND(O14/Z14*100000,1)</f>
        <v>1</v>
      </c>
      <c r="X14" s="17" t="s">
        <v>78</v>
      </c>
      <c r="Z14" s="4">
        <v>911333</v>
      </c>
    </row>
    <row r="15" spans="1:26" ht="6" customHeight="1">
      <c r="A15" s="18"/>
      <c r="B15" s="28"/>
      <c r="C15" s="2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"/>
      <c r="P15" s="5"/>
      <c r="Q15" s="29"/>
      <c r="R15" s="29"/>
      <c r="S15" s="29"/>
      <c r="T15" s="29"/>
      <c r="U15" s="29"/>
      <c r="V15" s="29"/>
      <c r="W15" s="29"/>
      <c r="X15" s="17"/>
      <c r="Z15" s="4"/>
    </row>
    <row r="16" spans="1:26" ht="17.25" customHeight="1">
      <c r="A16" s="60" t="s">
        <v>3</v>
      </c>
      <c r="B16" s="61"/>
      <c r="C16" s="1">
        <f>D16+M16</f>
        <v>3923</v>
      </c>
      <c r="D16" s="39">
        <f>SUM(E16:J16)</f>
        <v>2895</v>
      </c>
      <c r="E16" s="39">
        <f>E30+E34+E40+E43+E48+'2-2'!E12+'2-2'!E21+'2-2'!E30+'2-2'!E34+'2-2'!E37+'2-2'!E43+'2-2'!E48</f>
        <v>30</v>
      </c>
      <c r="F16" s="39">
        <f>F30+F34+F40+F43+F48+'2-2'!F12+'2-2'!F21+'2-2'!F30+'2-2'!F34+'2-2'!F37+'2-2'!F43+'2-2'!F48</f>
        <v>12</v>
      </c>
      <c r="G16" s="39">
        <f>G30+G34+G40+G43+G48+'2-2'!G12+'2-2'!G21+'2-2'!G30+'2-2'!G34+'2-2'!G37+'2-2'!G43+'2-2'!G48</f>
        <v>0</v>
      </c>
      <c r="H16" s="39">
        <f>H30+H34+H40+H43+H48+'2-2'!H12+'2-2'!H21+'2-2'!H30+'2-2'!H34+'2-2'!H37+'2-2'!H43+'2-2'!H48</f>
        <v>164</v>
      </c>
      <c r="I16" s="39">
        <f>I30+I34+I40+I43+I48+'2-2'!I12+'2-2'!I21+'2-2'!I30+'2-2'!I34+'2-2'!I37+'2-2'!I43+'2-2'!I48</f>
        <v>913</v>
      </c>
      <c r="J16" s="39">
        <f>J30+J34+J40+J43+J48+'2-2'!J12+'2-2'!J21+'2-2'!J30+'2-2'!J34+'2-2'!J37+'2-2'!J43+'2-2'!J48</f>
        <v>1776</v>
      </c>
      <c r="K16" s="39">
        <f>K30+K34+K40+K43+K48+'2-2'!K12+'2-2'!K21+'2-2'!K30+'2-2'!K34+'2-2'!K37+'2-2'!K43+'2-2'!K48</f>
        <v>376</v>
      </c>
      <c r="L16" s="39">
        <f>L30+L34+L40+L43+L48+'2-2'!L12+'2-2'!L21+'2-2'!L30+'2-2'!L34+'2-2'!L37+'2-2'!L43+'2-2'!L48</f>
        <v>0</v>
      </c>
      <c r="M16" s="39">
        <f>M30+M34+M40+M43+M48+'2-2'!M12+'2-2'!M21+'2-2'!M30+'2-2'!M34+'2-2'!M37+'2-2'!M43+'2-2'!M48</f>
        <v>1028</v>
      </c>
      <c r="N16" s="39">
        <f>N30+N34+N40+N43+N48+'2-2'!N12+'2-2'!N21+'2-2'!N30+'2-2'!N34+'2-2'!N37+'2-2'!N43+'2-2'!N48</f>
        <v>192</v>
      </c>
      <c r="O16" s="1">
        <f>O30+O34+O40+O43+O48+'2-2'!O12+'2-2'!O21+'2-2'!O30+'2-2'!O34+'2-2'!O37+'2-2'!O43+'2-2'!O48</f>
        <v>0</v>
      </c>
      <c r="P16" s="5">
        <f>ROUND(C16/Z16*100000,1)</f>
        <v>1274.8</v>
      </c>
      <c r="Q16" s="5">
        <f>ROUND(D16/Z16*100000,1)</f>
        <v>940.8</v>
      </c>
      <c r="R16" s="5">
        <f>ROUND(E16/$Z16*100000,1)</f>
        <v>9.7</v>
      </c>
      <c r="S16" s="5">
        <f>ROUND(F16/$Z16*100000,1)</f>
        <v>3.9</v>
      </c>
      <c r="T16" s="5">
        <f>ROUND(G16/$Z16*100000,1)</f>
        <v>0</v>
      </c>
      <c r="U16" s="5">
        <f>ROUND(SUM(H16:J16)/$Z16*100000,1)</f>
        <v>927.1</v>
      </c>
      <c r="V16" s="5">
        <f>ROUND(M16/Z16*100000,1)</f>
        <v>334.1</v>
      </c>
      <c r="W16" s="5">
        <f>ROUND(O16/Z16*100000,1)</f>
        <v>0</v>
      </c>
      <c r="X16" s="17" t="s">
        <v>79</v>
      </c>
      <c r="Y16" s="22"/>
      <c r="Z16" s="4">
        <v>307725</v>
      </c>
    </row>
    <row r="17" spans="1:26" ht="6" customHeight="1">
      <c r="A17" s="18"/>
      <c r="B17" s="28"/>
      <c r="C17" s="21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30"/>
      <c r="P17" s="30"/>
      <c r="Q17" s="29"/>
      <c r="R17" s="30"/>
      <c r="S17" s="30"/>
      <c r="T17" s="30"/>
      <c r="U17" s="30"/>
      <c r="V17" s="30"/>
      <c r="W17" s="30"/>
      <c r="X17" s="20"/>
      <c r="Z17" s="4"/>
    </row>
    <row r="18" spans="1:26" ht="17.25" customHeight="1">
      <c r="A18" s="66" t="s">
        <v>4</v>
      </c>
      <c r="B18" s="67"/>
      <c r="C18" s="9">
        <f aca="true" t="shared" si="2" ref="C18:C28">D18+M18</f>
        <v>9529</v>
      </c>
      <c r="D18" s="43">
        <f>SUM(E18:J18)</f>
        <v>7511</v>
      </c>
      <c r="E18" s="10">
        <v>2699</v>
      </c>
      <c r="F18" s="10">
        <v>6</v>
      </c>
      <c r="G18" s="10">
        <v>0</v>
      </c>
      <c r="H18" s="10">
        <v>167</v>
      </c>
      <c r="I18" s="10">
        <v>675</v>
      </c>
      <c r="J18" s="10">
        <v>3964</v>
      </c>
      <c r="K18" s="10">
        <v>388</v>
      </c>
      <c r="L18" s="10">
        <v>385</v>
      </c>
      <c r="M18" s="10">
        <v>2018</v>
      </c>
      <c r="N18" s="10">
        <v>194</v>
      </c>
      <c r="O18" s="2">
        <v>0</v>
      </c>
      <c r="P18" s="6">
        <f aca="true" t="shared" si="3" ref="P18:P28">ROUND(C18/Z18*100000,1)</f>
        <v>2160.4</v>
      </c>
      <c r="Q18" s="6">
        <f aca="true" t="shared" si="4" ref="Q18:Q28">ROUND(D18/Z18*100000,1)</f>
        <v>1702.9</v>
      </c>
      <c r="R18" s="6">
        <f aca="true" t="shared" si="5" ref="R18:R28">ROUND(E18/$Z18*100000,1)</f>
        <v>611.9</v>
      </c>
      <c r="S18" s="6">
        <f aca="true" t="shared" si="6" ref="S18:S28">ROUND(F18/$Z18*100000,1)</f>
        <v>1.4</v>
      </c>
      <c r="T18" s="6">
        <f aca="true" t="shared" si="7" ref="T18:T28">ROUND(G18/$Z18*100000,1)</f>
        <v>0</v>
      </c>
      <c r="U18" s="6">
        <f aca="true" t="shared" si="8" ref="U18:U28">ROUND(SUM(H18:J18)/$Z18*100000,1)</f>
        <v>1089.6</v>
      </c>
      <c r="V18" s="6">
        <f aca="true" t="shared" si="9" ref="V18:V28">ROUND(M18/Z18*100000,1)</f>
        <v>457.5</v>
      </c>
      <c r="W18" s="6">
        <f aca="true" t="shared" si="10" ref="W18:W28">ROUND(O18/Z18*100000,1)</f>
        <v>0</v>
      </c>
      <c r="X18" s="20" t="s">
        <v>80</v>
      </c>
      <c r="Z18" s="4">
        <v>441083</v>
      </c>
    </row>
    <row r="19" spans="1:26" ht="17.25" customHeight="1">
      <c r="A19" s="66" t="s">
        <v>5</v>
      </c>
      <c r="B19" s="67"/>
      <c r="C19" s="9">
        <f t="shared" si="2"/>
        <v>5267</v>
      </c>
      <c r="D19" s="43">
        <f aca="true" t="shared" si="11" ref="D19:D49">SUM(E19:J19)</f>
        <v>4325</v>
      </c>
      <c r="E19" s="10">
        <v>924</v>
      </c>
      <c r="F19" s="10">
        <v>4</v>
      </c>
      <c r="G19" s="10">
        <v>150</v>
      </c>
      <c r="H19" s="10">
        <v>259</v>
      </c>
      <c r="I19" s="10">
        <v>482</v>
      </c>
      <c r="J19" s="10">
        <v>2506</v>
      </c>
      <c r="K19" s="10">
        <v>565</v>
      </c>
      <c r="L19" s="10">
        <v>0</v>
      </c>
      <c r="M19" s="10">
        <v>942</v>
      </c>
      <c r="N19" s="10">
        <v>93</v>
      </c>
      <c r="O19" s="2">
        <v>6</v>
      </c>
      <c r="P19" s="6">
        <f t="shared" si="3"/>
        <v>4155.8</v>
      </c>
      <c r="Q19" s="6">
        <f t="shared" si="4"/>
        <v>3412.6</v>
      </c>
      <c r="R19" s="6">
        <f t="shared" si="5"/>
        <v>729.1</v>
      </c>
      <c r="S19" s="6">
        <f t="shared" si="6"/>
        <v>3.2</v>
      </c>
      <c r="T19" s="6">
        <f t="shared" si="7"/>
        <v>118.4</v>
      </c>
      <c r="U19" s="6">
        <f t="shared" si="8"/>
        <v>2562</v>
      </c>
      <c r="V19" s="6">
        <f t="shared" si="9"/>
        <v>743.3</v>
      </c>
      <c r="W19" s="6">
        <f t="shared" si="10"/>
        <v>4.7</v>
      </c>
      <c r="X19" s="20" t="s">
        <v>81</v>
      </c>
      <c r="Z19" s="4">
        <v>126738</v>
      </c>
    </row>
    <row r="20" spans="1:26" ht="17.25" customHeight="1">
      <c r="A20" s="66" t="s">
        <v>6</v>
      </c>
      <c r="B20" s="67"/>
      <c r="C20" s="9">
        <f t="shared" si="2"/>
        <v>1661</v>
      </c>
      <c r="D20" s="43">
        <f t="shared" si="11"/>
        <v>1265</v>
      </c>
      <c r="E20" s="10">
        <v>130</v>
      </c>
      <c r="F20" s="10">
        <v>0</v>
      </c>
      <c r="G20" s="10">
        <v>6</v>
      </c>
      <c r="H20" s="10">
        <v>57</v>
      </c>
      <c r="I20" s="10">
        <v>151</v>
      </c>
      <c r="J20" s="10">
        <v>921</v>
      </c>
      <c r="K20" s="10">
        <v>215</v>
      </c>
      <c r="L20" s="10">
        <v>0</v>
      </c>
      <c r="M20" s="10">
        <v>396</v>
      </c>
      <c r="N20" s="10">
        <v>59</v>
      </c>
      <c r="O20" s="2">
        <v>0</v>
      </c>
      <c r="P20" s="6">
        <f t="shared" si="3"/>
        <v>2486.2</v>
      </c>
      <c r="Q20" s="6">
        <f t="shared" si="4"/>
        <v>1893.5</v>
      </c>
      <c r="R20" s="6">
        <f t="shared" si="5"/>
        <v>194.6</v>
      </c>
      <c r="S20" s="6">
        <f t="shared" si="6"/>
        <v>0</v>
      </c>
      <c r="T20" s="6">
        <f t="shared" si="7"/>
        <v>9</v>
      </c>
      <c r="U20" s="6">
        <f t="shared" si="8"/>
        <v>1689.9</v>
      </c>
      <c r="V20" s="6">
        <f t="shared" si="9"/>
        <v>592.7</v>
      </c>
      <c r="W20" s="6">
        <f t="shared" si="10"/>
        <v>0</v>
      </c>
      <c r="X20" s="20" t="s">
        <v>82</v>
      </c>
      <c r="Z20" s="4">
        <v>66808</v>
      </c>
    </row>
    <row r="21" spans="1:26" ht="17.25" customHeight="1">
      <c r="A21" s="66" t="s">
        <v>7</v>
      </c>
      <c r="B21" s="67"/>
      <c r="C21" s="9">
        <f t="shared" si="2"/>
        <v>1766</v>
      </c>
      <c r="D21" s="43">
        <f t="shared" si="11"/>
        <v>1422</v>
      </c>
      <c r="E21" s="10">
        <v>567</v>
      </c>
      <c r="F21" s="10">
        <v>4</v>
      </c>
      <c r="G21" s="10">
        <v>0</v>
      </c>
      <c r="H21" s="10">
        <v>122</v>
      </c>
      <c r="I21" s="10">
        <v>168</v>
      </c>
      <c r="J21" s="10">
        <v>561</v>
      </c>
      <c r="K21" s="10">
        <v>18</v>
      </c>
      <c r="L21" s="10">
        <v>0</v>
      </c>
      <c r="M21" s="10">
        <v>344</v>
      </c>
      <c r="N21" s="10">
        <v>14</v>
      </c>
      <c r="O21" s="2">
        <v>0</v>
      </c>
      <c r="P21" s="6">
        <f t="shared" si="3"/>
        <v>2850.4</v>
      </c>
      <c r="Q21" s="6">
        <f t="shared" si="4"/>
        <v>2295.1</v>
      </c>
      <c r="R21" s="6">
        <f t="shared" si="5"/>
        <v>915.2</v>
      </c>
      <c r="S21" s="6">
        <f t="shared" si="6"/>
        <v>6.5</v>
      </c>
      <c r="T21" s="6">
        <f t="shared" si="7"/>
        <v>0</v>
      </c>
      <c r="U21" s="6">
        <f t="shared" si="8"/>
        <v>1373.5</v>
      </c>
      <c r="V21" s="6">
        <f t="shared" si="9"/>
        <v>555.2</v>
      </c>
      <c r="W21" s="6">
        <f t="shared" si="10"/>
        <v>0</v>
      </c>
      <c r="X21" s="20" t="s">
        <v>83</v>
      </c>
      <c r="Z21" s="4">
        <v>61957</v>
      </c>
    </row>
    <row r="22" spans="1:26" ht="17.25" customHeight="1">
      <c r="A22" s="66" t="s">
        <v>8</v>
      </c>
      <c r="B22" s="67"/>
      <c r="C22" s="9">
        <f t="shared" si="2"/>
        <v>1333</v>
      </c>
      <c r="D22" s="43">
        <f t="shared" si="11"/>
        <v>1196</v>
      </c>
      <c r="E22" s="10">
        <v>204</v>
      </c>
      <c r="F22" s="10">
        <v>4</v>
      </c>
      <c r="G22" s="10">
        <v>20</v>
      </c>
      <c r="H22" s="10">
        <v>53</v>
      </c>
      <c r="I22" s="10">
        <v>306</v>
      </c>
      <c r="J22" s="10">
        <v>609</v>
      </c>
      <c r="K22" s="10">
        <v>100</v>
      </c>
      <c r="L22" s="10">
        <v>0</v>
      </c>
      <c r="M22" s="10">
        <v>137</v>
      </c>
      <c r="N22" s="10">
        <v>8</v>
      </c>
      <c r="O22" s="2">
        <v>3</v>
      </c>
      <c r="P22" s="6">
        <f t="shared" si="3"/>
        <v>2693.8</v>
      </c>
      <c r="Q22" s="6">
        <f t="shared" si="4"/>
        <v>2416.9</v>
      </c>
      <c r="R22" s="6">
        <f t="shared" si="5"/>
        <v>412.3</v>
      </c>
      <c r="S22" s="6">
        <f t="shared" si="6"/>
        <v>8.1</v>
      </c>
      <c r="T22" s="6">
        <f t="shared" si="7"/>
        <v>40.4</v>
      </c>
      <c r="U22" s="6">
        <f t="shared" si="8"/>
        <v>1956.2</v>
      </c>
      <c r="V22" s="6">
        <f t="shared" si="9"/>
        <v>276.9</v>
      </c>
      <c r="W22" s="6">
        <f t="shared" si="10"/>
        <v>6.1</v>
      </c>
      <c r="X22" s="20" t="s">
        <v>84</v>
      </c>
      <c r="Z22" s="4">
        <v>49484</v>
      </c>
    </row>
    <row r="23" spans="1:26" ht="17.25" customHeight="1">
      <c r="A23" s="66" t="s">
        <v>9</v>
      </c>
      <c r="B23" s="67"/>
      <c r="C23" s="9">
        <f t="shared" si="2"/>
        <v>666</v>
      </c>
      <c r="D23" s="43">
        <f t="shared" si="11"/>
        <v>495</v>
      </c>
      <c r="E23" s="10">
        <v>120</v>
      </c>
      <c r="F23" s="10">
        <v>4</v>
      </c>
      <c r="G23" s="10">
        <v>0</v>
      </c>
      <c r="H23" s="10">
        <v>123</v>
      </c>
      <c r="I23" s="10">
        <v>0</v>
      </c>
      <c r="J23" s="10">
        <v>248</v>
      </c>
      <c r="K23" s="10">
        <v>33</v>
      </c>
      <c r="L23" s="10">
        <v>202</v>
      </c>
      <c r="M23" s="10">
        <v>171</v>
      </c>
      <c r="N23" s="10">
        <v>25</v>
      </c>
      <c r="O23" s="2">
        <v>0</v>
      </c>
      <c r="P23" s="6">
        <f t="shared" si="3"/>
        <v>1888.2</v>
      </c>
      <c r="Q23" s="6">
        <f t="shared" si="4"/>
        <v>1403.4</v>
      </c>
      <c r="R23" s="6">
        <f t="shared" si="5"/>
        <v>340.2</v>
      </c>
      <c r="S23" s="6">
        <f t="shared" si="6"/>
        <v>11.3</v>
      </c>
      <c r="T23" s="6">
        <f t="shared" si="7"/>
        <v>0</v>
      </c>
      <c r="U23" s="6">
        <f t="shared" si="8"/>
        <v>1051.8</v>
      </c>
      <c r="V23" s="6">
        <f t="shared" si="9"/>
        <v>484.8</v>
      </c>
      <c r="W23" s="6">
        <f t="shared" si="10"/>
        <v>0</v>
      </c>
      <c r="X23" s="20" t="s">
        <v>85</v>
      </c>
      <c r="Z23" s="4">
        <v>35272</v>
      </c>
    </row>
    <row r="24" spans="1:26" ht="17.25" customHeight="1">
      <c r="A24" s="66" t="s">
        <v>10</v>
      </c>
      <c r="B24" s="67"/>
      <c r="C24" s="9">
        <f t="shared" si="2"/>
        <v>143</v>
      </c>
      <c r="D24" s="43">
        <f t="shared" si="11"/>
        <v>120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120</v>
      </c>
      <c r="K24" s="10">
        <v>0</v>
      </c>
      <c r="L24" s="10">
        <v>0</v>
      </c>
      <c r="M24" s="10">
        <v>23</v>
      </c>
      <c r="N24" s="10">
        <v>0</v>
      </c>
      <c r="O24" s="2">
        <v>0</v>
      </c>
      <c r="P24" s="6">
        <f t="shared" si="3"/>
        <v>634.2</v>
      </c>
      <c r="Q24" s="6">
        <f t="shared" si="4"/>
        <v>532.2</v>
      </c>
      <c r="R24" s="6">
        <f t="shared" si="5"/>
        <v>0</v>
      </c>
      <c r="S24" s="6">
        <f t="shared" si="6"/>
        <v>0</v>
      </c>
      <c r="T24" s="6">
        <f t="shared" si="7"/>
        <v>0</v>
      </c>
      <c r="U24" s="6">
        <f t="shared" si="8"/>
        <v>532.2</v>
      </c>
      <c r="V24" s="6">
        <f t="shared" si="9"/>
        <v>102</v>
      </c>
      <c r="W24" s="6">
        <f t="shared" si="10"/>
        <v>0</v>
      </c>
      <c r="X24" s="20" t="s">
        <v>86</v>
      </c>
      <c r="Z24" s="4">
        <v>22549</v>
      </c>
    </row>
    <row r="25" spans="1:26" ht="17.25" customHeight="1">
      <c r="A25" s="66" t="s">
        <v>11</v>
      </c>
      <c r="B25" s="67"/>
      <c r="C25" s="9">
        <f t="shared" si="2"/>
        <v>465</v>
      </c>
      <c r="D25" s="43">
        <f t="shared" si="11"/>
        <v>332</v>
      </c>
      <c r="E25" s="10">
        <v>212</v>
      </c>
      <c r="F25" s="10">
        <v>0</v>
      </c>
      <c r="G25" s="10">
        <v>0</v>
      </c>
      <c r="H25" s="10">
        <v>0</v>
      </c>
      <c r="I25" s="10">
        <v>0</v>
      </c>
      <c r="J25" s="10">
        <v>120</v>
      </c>
      <c r="K25" s="10">
        <v>36</v>
      </c>
      <c r="L25" s="10">
        <v>0</v>
      </c>
      <c r="M25" s="10">
        <v>133</v>
      </c>
      <c r="N25" s="10">
        <v>16</v>
      </c>
      <c r="O25" s="2">
        <v>0</v>
      </c>
      <c r="P25" s="6">
        <f t="shared" si="3"/>
        <v>2747.9</v>
      </c>
      <c r="Q25" s="6">
        <f t="shared" si="4"/>
        <v>1961.9</v>
      </c>
      <c r="R25" s="6">
        <f t="shared" si="5"/>
        <v>1252.8</v>
      </c>
      <c r="S25" s="6">
        <f t="shared" si="6"/>
        <v>0</v>
      </c>
      <c r="T25" s="6">
        <f t="shared" si="7"/>
        <v>0</v>
      </c>
      <c r="U25" s="6">
        <f t="shared" si="8"/>
        <v>709.1</v>
      </c>
      <c r="V25" s="6">
        <f t="shared" si="9"/>
        <v>786</v>
      </c>
      <c r="W25" s="6">
        <f t="shared" si="10"/>
        <v>0</v>
      </c>
      <c r="X25" s="20" t="s">
        <v>87</v>
      </c>
      <c r="Z25" s="4">
        <v>16922</v>
      </c>
    </row>
    <row r="26" spans="1:26" ht="17.25" customHeight="1">
      <c r="A26" s="66" t="s">
        <v>12</v>
      </c>
      <c r="B26" s="67"/>
      <c r="C26" s="9">
        <f t="shared" si="2"/>
        <v>396</v>
      </c>
      <c r="D26" s="43">
        <f t="shared" si="11"/>
        <v>343</v>
      </c>
      <c r="E26" s="10">
        <v>180</v>
      </c>
      <c r="F26" s="10">
        <v>0</v>
      </c>
      <c r="G26" s="10">
        <v>0</v>
      </c>
      <c r="H26" s="10">
        <v>0</v>
      </c>
      <c r="I26" s="10">
        <v>0</v>
      </c>
      <c r="J26" s="10">
        <v>163</v>
      </c>
      <c r="K26" s="10">
        <v>66</v>
      </c>
      <c r="L26" s="10">
        <v>0</v>
      </c>
      <c r="M26" s="10">
        <v>53</v>
      </c>
      <c r="N26" s="10">
        <v>6</v>
      </c>
      <c r="O26" s="2">
        <v>0</v>
      </c>
      <c r="P26" s="6">
        <f t="shared" si="3"/>
        <v>2159.8</v>
      </c>
      <c r="Q26" s="6">
        <f t="shared" si="4"/>
        <v>1870.7</v>
      </c>
      <c r="R26" s="6">
        <f t="shared" si="5"/>
        <v>981.7</v>
      </c>
      <c r="S26" s="6">
        <f t="shared" si="6"/>
        <v>0</v>
      </c>
      <c r="T26" s="6">
        <f t="shared" si="7"/>
        <v>0</v>
      </c>
      <c r="U26" s="6">
        <f t="shared" si="8"/>
        <v>889</v>
      </c>
      <c r="V26" s="6">
        <f t="shared" si="9"/>
        <v>289.1</v>
      </c>
      <c r="W26" s="6">
        <f t="shared" si="10"/>
        <v>0</v>
      </c>
      <c r="X26" s="20" t="s">
        <v>88</v>
      </c>
      <c r="Z26" s="4">
        <v>18335</v>
      </c>
    </row>
    <row r="27" spans="1:26" ht="17.25" customHeight="1">
      <c r="A27" s="66" t="s">
        <v>13</v>
      </c>
      <c r="B27" s="67"/>
      <c r="C27" s="9">
        <f t="shared" si="2"/>
        <v>308</v>
      </c>
      <c r="D27" s="43">
        <f t="shared" si="11"/>
        <v>190</v>
      </c>
      <c r="E27" s="10">
        <v>126</v>
      </c>
      <c r="F27" s="10">
        <v>0</v>
      </c>
      <c r="G27" s="10">
        <v>0</v>
      </c>
      <c r="H27" s="10">
        <v>0</v>
      </c>
      <c r="I27" s="10">
        <v>64</v>
      </c>
      <c r="J27" s="10">
        <v>0</v>
      </c>
      <c r="K27" s="10">
        <v>0</v>
      </c>
      <c r="L27" s="10">
        <v>0</v>
      </c>
      <c r="M27" s="10">
        <v>118</v>
      </c>
      <c r="N27" s="10">
        <v>16</v>
      </c>
      <c r="O27" s="2">
        <v>0</v>
      </c>
      <c r="P27" s="6">
        <f t="shared" si="3"/>
        <v>1342.5</v>
      </c>
      <c r="Q27" s="6">
        <f t="shared" si="4"/>
        <v>828.2</v>
      </c>
      <c r="R27" s="6">
        <f t="shared" si="5"/>
        <v>549.2</v>
      </c>
      <c r="S27" s="6">
        <f t="shared" si="6"/>
        <v>0</v>
      </c>
      <c r="T27" s="6">
        <f t="shared" si="7"/>
        <v>0</v>
      </c>
      <c r="U27" s="6">
        <f t="shared" si="8"/>
        <v>279</v>
      </c>
      <c r="V27" s="6">
        <f t="shared" si="9"/>
        <v>514.3</v>
      </c>
      <c r="W27" s="6">
        <f t="shared" si="10"/>
        <v>0</v>
      </c>
      <c r="X27" s="20" t="s">
        <v>89</v>
      </c>
      <c r="Z27" s="4">
        <v>22942</v>
      </c>
    </row>
    <row r="28" spans="1:26" ht="17.25" customHeight="1">
      <c r="A28" s="66" t="s">
        <v>14</v>
      </c>
      <c r="B28" s="67"/>
      <c r="C28" s="9">
        <f t="shared" si="2"/>
        <v>1148</v>
      </c>
      <c r="D28" s="43">
        <f t="shared" si="11"/>
        <v>880</v>
      </c>
      <c r="E28" s="10">
        <v>248</v>
      </c>
      <c r="F28" s="10">
        <v>4</v>
      </c>
      <c r="G28" s="10">
        <v>0</v>
      </c>
      <c r="H28" s="10">
        <v>85</v>
      </c>
      <c r="I28" s="10">
        <v>161</v>
      </c>
      <c r="J28" s="10">
        <v>382</v>
      </c>
      <c r="K28" s="10">
        <v>89</v>
      </c>
      <c r="L28" s="10">
        <v>0</v>
      </c>
      <c r="M28" s="10">
        <v>268</v>
      </c>
      <c r="N28" s="10">
        <v>30</v>
      </c>
      <c r="O28" s="2">
        <v>0</v>
      </c>
      <c r="P28" s="6">
        <f t="shared" si="3"/>
        <v>2331.3</v>
      </c>
      <c r="Q28" s="6">
        <f t="shared" si="4"/>
        <v>1787.1</v>
      </c>
      <c r="R28" s="6">
        <f t="shared" si="5"/>
        <v>503.6</v>
      </c>
      <c r="S28" s="6">
        <f t="shared" si="6"/>
        <v>8.1</v>
      </c>
      <c r="T28" s="6">
        <f t="shared" si="7"/>
        <v>0</v>
      </c>
      <c r="U28" s="6">
        <f t="shared" si="8"/>
        <v>1275.3</v>
      </c>
      <c r="V28" s="6">
        <f t="shared" si="9"/>
        <v>544.2</v>
      </c>
      <c r="W28" s="6">
        <f t="shared" si="10"/>
        <v>0</v>
      </c>
      <c r="X28" s="20" t="s">
        <v>90</v>
      </c>
      <c r="Z28" s="4">
        <v>49243</v>
      </c>
    </row>
    <row r="29" spans="1:26" ht="6" customHeight="1">
      <c r="A29" s="18"/>
      <c r="B29" s="28"/>
      <c r="C29" s="21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30"/>
      <c r="P29" s="30"/>
      <c r="Q29" s="29"/>
      <c r="R29" s="31"/>
      <c r="S29" s="31"/>
      <c r="T29" s="31"/>
      <c r="U29" s="31"/>
      <c r="V29" s="31"/>
      <c r="W29" s="31"/>
      <c r="X29" s="20"/>
      <c r="Z29" s="4"/>
    </row>
    <row r="30" spans="1:26" ht="17.25" customHeight="1">
      <c r="A30" s="60" t="s">
        <v>15</v>
      </c>
      <c r="B30" s="61"/>
      <c r="C30" s="1">
        <f aca="true" t="shared" si="12" ref="C30:C49">D30+M30</f>
        <v>26</v>
      </c>
      <c r="D30" s="43">
        <f t="shared" si="11"/>
        <v>0</v>
      </c>
      <c r="E30" s="39">
        <f aca="true" t="shared" si="13" ref="E30:O30">SUM(E31:E33)</f>
        <v>0</v>
      </c>
      <c r="F30" s="39">
        <f>SUM(F31:F33)</f>
        <v>0</v>
      </c>
      <c r="G30" s="39">
        <f t="shared" si="13"/>
        <v>0</v>
      </c>
      <c r="H30" s="39">
        <f>SUM(H31:H33)</f>
        <v>0</v>
      </c>
      <c r="I30" s="39">
        <f t="shared" si="13"/>
        <v>0</v>
      </c>
      <c r="J30" s="39">
        <f>SUM(J31:J33)</f>
        <v>0</v>
      </c>
      <c r="K30" s="39">
        <f t="shared" si="13"/>
        <v>0</v>
      </c>
      <c r="L30" s="39">
        <f>SUM(L31:L33)</f>
        <v>0</v>
      </c>
      <c r="M30" s="39">
        <f t="shared" si="13"/>
        <v>26</v>
      </c>
      <c r="N30" s="39">
        <f t="shared" si="13"/>
        <v>0</v>
      </c>
      <c r="O30" s="1">
        <f t="shared" si="13"/>
        <v>0</v>
      </c>
      <c r="P30" s="5">
        <f aca="true" t="shared" si="14" ref="P30:P49">ROUND(C30/Z30*100000,1)</f>
        <v>277.2</v>
      </c>
      <c r="Q30" s="5">
        <f aca="true" t="shared" si="15" ref="Q30:Q49">ROUND(D30/Z30*100000,1)</f>
        <v>0</v>
      </c>
      <c r="R30" s="5">
        <f aca="true" t="shared" si="16" ref="R30:R49">ROUND(E30/$Z30*100000,1)</f>
        <v>0</v>
      </c>
      <c r="S30" s="5">
        <f aca="true" t="shared" si="17" ref="S30:S49">ROUND(F30/$Z30*100000,1)</f>
        <v>0</v>
      </c>
      <c r="T30" s="5">
        <f aca="true" t="shared" si="18" ref="T30:T49">ROUND(G30/$Z30*100000,1)</f>
        <v>0</v>
      </c>
      <c r="U30" s="5">
        <f aca="true" t="shared" si="19" ref="U30:U49">ROUND(SUM(H30:J30)/$Z30*100000,1)</f>
        <v>0</v>
      </c>
      <c r="V30" s="5">
        <f aca="true" t="shared" si="20" ref="V30:V49">ROUND(M30/Z30*100000,1)</f>
        <v>277.2</v>
      </c>
      <c r="W30" s="5">
        <f aca="true" t="shared" si="21" ref="W30:W49">ROUND(O30/Z30*100000,1)</f>
        <v>0</v>
      </c>
      <c r="X30" s="17" t="s">
        <v>91</v>
      </c>
      <c r="Z30" s="4">
        <v>9380</v>
      </c>
    </row>
    <row r="31" spans="1:26" ht="17.25" customHeight="1">
      <c r="A31" s="18"/>
      <c r="B31" s="19" t="s">
        <v>16</v>
      </c>
      <c r="C31" s="9">
        <f t="shared" si="12"/>
        <v>0</v>
      </c>
      <c r="D31" s="43">
        <f t="shared" si="11"/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2">
        <v>0</v>
      </c>
      <c r="P31" s="6">
        <f t="shared" si="14"/>
        <v>0</v>
      </c>
      <c r="Q31" s="6">
        <f t="shared" si="15"/>
        <v>0</v>
      </c>
      <c r="R31" s="6">
        <f t="shared" si="16"/>
        <v>0</v>
      </c>
      <c r="S31" s="6">
        <f t="shared" si="17"/>
        <v>0</v>
      </c>
      <c r="T31" s="6">
        <f t="shared" si="18"/>
        <v>0</v>
      </c>
      <c r="U31" s="6">
        <f t="shared" si="19"/>
        <v>0</v>
      </c>
      <c r="V31" s="6">
        <f t="shared" si="20"/>
        <v>0</v>
      </c>
      <c r="W31" s="6">
        <f t="shared" si="21"/>
        <v>0</v>
      </c>
      <c r="X31" s="20" t="s">
        <v>80</v>
      </c>
      <c r="Z31" s="4">
        <v>1852</v>
      </c>
    </row>
    <row r="32" spans="1:26" ht="17.25" customHeight="1">
      <c r="A32" s="18"/>
      <c r="B32" s="19" t="s">
        <v>17</v>
      </c>
      <c r="C32" s="9">
        <f t="shared" si="12"/>
        <v>19</v>
      </c>
      <c r="D32" s="43">
        <f t="shared" si="11"/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19</v>
      </c>
      <c r="N32" s="10">
        <v>0</v>
      </c>
      <c r="O32" s="2"/>
      <c r="P32" s="6">
        <f t="shared" si="14"/>
        <v>493</v>
      </c>
      <c r="Q32" s="6">
        <f t="shared" si="15"/>
        <v>0</v>
      </c>
      <c r="R32" s="6">
        <f t="shared" si="16"/>
        <v>0</v>
      </c>
      <c r="S32" s="6">
        <f t="shared" si="17"/>
        <v>0</v>
      </c>
      <c r="T32" s="6">
        <f t="shared" si="18"/>
        <v>0</v>
      </c>
      <c r="U32" s="6">
        <f t="shared" si="19"/>
        <v>0</v>
      </c>
      <c r="V32" s="6">
        <f t="shared" si="20"/>
        <v>493</v>
      </c>
      <c r="W32" s="6">
        <f t="shared" si="21"/>
        <v>0</v>
      </c>
      <c r="X32" s="20" t="s">
        <v>92</v>
      </c>
      <c r="Z32" s="4">
        <v>3854</v>
      </c>
    </row>
    <row r="33" spans="1:26" ht="17.25" customHeight="1">
      <c r="A33" s="18"/>
      <c r="B33" s="19" t="s">
        <v>18</v>
      </c>
      <c r="C33" s="9">
        <f t="shared" si="12"/>
        <v>7</v>
      </c>
      <c r="D33" s="43">
        <f t="shared" si="11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7</v>
      </c>
      <c r="N33" s="10">
        <v>0</v>
      </c>
      <c r="O33" s="2">
        <v>0</v>
      </c>
      <c r="P33" s="6">
        <f t="shared" si="14"/>
        <v>190.5</v>
      </c>
      <c r="Q33" s="6">
        <f t="shared" si="15"/>
        <v>0</v>
      </c>
      <c r="R33" s="6">
        <f t="shared" si="16"/>
        <v>0</v>
      </c>
      <c r="S33" s="6">
        <f t="shared" si="17"/>
        <v>0</v>
      </c>
      <c r="T33" s="6">
        <f t="shared" si="18"/>
        <v>0</v>
      </c>
      <c r="U33" s="6">
        <f t="shared" si="19"/>
        <v>0</v>
      </c>
      <c r="V33" s="6">
        <f t="shared" si="20"/>
        <v>190.5</v>
      </c>
      <c r="W33" s="6">
        <f t="shared" si="21"/>
        <v>0</v>
      </c>
      <c r="X33" s="20" t="s">
        <v>93</v>
      </c>
      <c r="Z33" s="4">
        <v>3674</v>
      </c>
    </row>
    <row r="34" spans="1:26" ht="17.25" customHeight="1">
      <c r="A34" s="60" t="s">
        <v>19</v>
      </c>
      <c r="B34" s="61"/>
      <c r="C34" s="1">
        <f t="shared" si="12"/>
        <v>531</v>
      </c>
      <c r="D34" s="39">
        <f t="shared" si="11"/>
        <v>355</v>
      </c>
      <c r="E34" s="39">
        <f aca="true" t="shared" si="22" ref="E34:O34">SUM(E35:E39)</f>
        <v>0</v>
      </c>
      <c r="F34" s="39">
        <f>SUM(F35:F39)</f>
        <v>4</v>
      </c>
      <c r="G34" s="39">
        <f t="shared" si="22"/>
        <v>0</v>
      </c>
      <c r="H34" s="39">
        <f>SUM(H35:H39)</f>
        <v>57</v>
      </c>
      <c r="I34" s="39">
        <f t="shared" si="22"/>
        <v>13</v>
      </c>
      <c r="J34" s="39">
        <f>SUM(J35:J39)</f>
        <v>281</v>
      </c>
      <c r="K34" s="39">
        <f t="shared" si="22"/>
        <v>45</v>
      </c>
      <c r="L34" s="39">
        <f>SUM(L35:L39)</f>
        <v>0</v>
      </c>
      <c r="M34" s="39">
        <f t="shared" si="22"/>
        <v>176</v>
      </c>
      <c r="N34" s="39">
        <f t="shared" si="22"/>
        <v>34</v>
      </c>
      <c r="O34" s="1">
        <f t="shared" si="22"/>
        <v>0</v>
      </c>
      <c r="P34" s="5">
        <f t="shared" si="14"/>
        <v>1415</v>
      </c>
      <c r="Q34" s="5">
        <f t="shared" si="15"/>
        <v>946</v>
      </c>
      <c r="R34" s="5">
        <f t="shared" si="16"/>
        <v>0</v>
      </c>
      <c r="S34" s="5">
        <f t="shared" si="17"/>
        <v>10.7</v>
      </c>
      <c r="T34" s="5">
        <f t="shared" si="18"/>
        <v>0</v>
      </c>
      <c r="U34" s="5">
        <f t="shared" si="19"/>
        <v>935.3</v>
      </c>
      <c r="V34" s="5">
        <f t="shared" si="20"/>
        <v>469</v>
      </c>
      <c r="W34" s="5">
        <f t="shared" si="21"/>
        <v>0</v>
      </c>
      <c r="X34" s="17" t="s">
        <v>94</v>
      </c>
      <c r="Z34" s="4">
        <v>37527</v>
      </c>
    </row>
    <row r="35" spans="1:26" ht="17.25" customHeight="1">
      <c r="A35" s="18"/>
      <c r="B35" s="19" t="s">
        <v>20</v>
      </c>
      <c r="C35" s="9">
        <f t="shared" si="12"/>
        <v>89</v>
      </c>
      <c r="D35" s="43">
        <f t="shared" si="11"/>
        <v>70</v>
      </c>
      <c r="E35" s="10">
        <v>0</v>
      </c>
      <c r="F35" s="10">
        <v>0</v>
      </c>
      <c r="G35" s="10">
        <v>0</v>
      </c>
      <c r="H35" s="10">
        <v>57</v>
      </c>
      <c r="I35" s="10">
        <v>13</v>
      </c>
      <c r="J35" s="10">
        <v>0</v>
      </c>
      <c r="K35" s="10">
        <v>0</v>
      </c>
      <c r="L35" s="10">
        <v>0</v>
      </c>
      <c r="M35" s="10">
        <v>19</v>
      </c>
      <c r="N35" s="10">
        <v>10</v>
      </c>
      <c r="O35" s="2">
        <v>0</v>
      </c>
      <c r="P35" s="6">
        <f t="shared" si="14"/>
        <v>1611.7</v>
      </c>
      <c r="Q35" s="6">
        <f t="shared" si="15"/>
        <v>1267.7</v>
      </c>
      <c r="R35" s="6">
        <f t="shared" si="16"/>
        <v>0</v>
      </c>
      <c r="S35" s="6">
        <f t="shared" si="17"/>
        <v>0</v>
      </c>
      <c r="T35" s="6">
        <f t="shared" si="18"/>
        <v>0</v>
      </c>
      <c r="U35" s="6">
        <f t="shared" si="19"/>
        <v>1267.7</v>
      </c>
      <c r="V35" s="6">
        <f t="shared" si="20"/>
        <v>344.1</v>
      </c>
      <c r="W35" s="6">
        <f t="shared" si="21"/>
        <v>0</v>
      </c>
      <c r="X35" s="20" t="s">
        <v>95</v>
      </c>
      <c r="Z35" s="4">
        <v>5522</v>
      </c>
    </row>
    <row r="36" spans="1:26" ht="17.25" customHeight="1">
      <c r="A36" s="18"/>
      <c r="B36" s="19" t="s">
        <v>21</v>
      </c>
      <c r="C36" s="9">
        <f t="shared" si="12"/>
        <v>16</v>
      </c>
      <c r="D36" s="43">
        <f t="shared" si="11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16</v>
      </c>
      <c r="N36" s="10">
        <v>6</v>
      </c>
      <c r="O36" s="2">
        <v>0</v>
      </c>
      <c r="P36" s="6">
        <f t="shared" si="14"/>
        <v>596.8</v>
      </c>
      <c r="Q36" s="6">
        <f t="shared" si="15"/>
        <v>0</v>
      </c>
      <c r="R36" s="6">
        <f t="shared" si="16"/>
        <v>0</v>
      </c>
      <c r="S36" s="6">
        <f t="shared" si="17"/>
        <v>0</v>
      </c>
      <c r="T36" s="6">
        <f t="shared" si="18"/>
        <v>0</v>
      </c>
      <c r="U36" s="6">
        <f t="shared" si="19"/>
        <v>0</v>
      </c>
      <c r="V36" s="6">
        <f t="shared" si="20"/>
        <v>596.8</v>
      </c>
      <c r="W36" s="6">
        <f t="shared" si="21"/>
        <v>0</v>
      </c>
      <c r="X36" s="20" t="s">
        <v>96</v>
      </c>
      <c r="Z36" s="4">
        <v>2681</v>
      </c>
    </row>
    <row r="37" spans="1:26" ht="17.25" customHeight="1">
      <c r="A37" s="18"/>
      <c r="B37" s="19" t="s">
        <v>22</v>
      </c>
      <c r="C37" s="9">
        <f t="shared" si="12"/>
        <v>103</v>
      </c>
      <c r="D37" s="43">
        <f t="shared" si="11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103</v>
      </c>
      <c r="N37" s="10">
        <v>18</v>
      </c>
      <c r="O37" s="2">
        <v>0</v>
      </c>
      <c r="P37" s="6">
        <f t="shared" si="14"/>
        <v>761.4</v>
      </c>
      <c r="Q37" s="6">
        <f t="shared" si="15"/>
        <v>0</v>
      </c>
      <c r="R37" s="6">
        <f t="shared" si="16"/>
        <v>0</v>
      </c>
      <c r="S37" s="6">
        <f t="shared" si="17"/>
        <v>0</v>
      </c>
      <c r="T37" s="6">
        <f t="shared" si="18"/>
        <v>0</v>
      </c>
      <c r="U37" s="6">
        <f t="shared" si="19"/>
        <v>0</v>
      </c>
      <c r="V37" s="6">
        <f t="shared" si="20"/>
        <v>761.4</v>
      </c>
      <c r="W37" s="6">
        <f t="shared" si="21"/>
        <v>0</v>
      </c>
      <c r="X37" s="20" t="s">
        <v>95</v>
      </c>
      <c r="Z37" s="4">
        <v>13527</v>
      </c>
    </row>
    <row r="38" spans="1:26" ht="17.25" customHeight="1">
      <c r="A38" s="18"/>
      <c r="B38" s="19" t="s">
        <v>23</v>
      </c>
      <c r="C38" s="9">
        <f t="shared" si="12"/>
        <v>19</v>
      </c>
      <c r="D38" s="43">
        <f t="shared" si="11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19</v>
      </c>
      <c r="N38" s="10">
        <v>0</v>
      </c>
      <c r="O38" s="2">
        <v>0</v>
      </c>
      <c r="P38" s="6">
        <f t="shared" si="14"/>
        <v>321.2</v>
      </c>
      <c r="Q38" s="6">
        <f t="shared" si="15"/>
        <v>0</v>
      </c>
      <c r="R38" s="6">
        <f t="shared" si="16"/>
        <v>0</v>
      </c>
      <c r="S38" s="6">
        <f t="shared" si="17"/>
        <v>0</v>
      </c>
      <c r="T38" s="6">
        <f t="shared" si="18"/>
        <v>0</v>
      </c>
      <c r="U38" s="6">
        <f t="shared" si="19"/>
        <v>0</v>
      </c>
      <c r="V38" s="6">
        <f t="shared" si="20"/>
        <v>321.2</v>
      </c>
      <c r="W38" s="6">
        <f t="shared" si="21"/>
        <v>0</v>
      </c>
      <c r="X38" s="20" t="s">
        <v>97</v>
      </c>
      <c r="Z38" s="4">
        <v>5915</v>
      </c>
    </row>
    <row r="39" spans="1:26" ht="17.25" customHeight="1">
      <c r="A39" s="18"/>
      <c r="B39" s="19" t="s">
        <v>24</v>
      </c>
      <c r="C39" s="9">
        <f t="shared" si="12"/>
        <v>304</v>
      </c>
      <c r="D39" s="43">
        <f t="shared" si="11"/>
        <v>285</v>
      </c>
      <c r="E39" s="10">
        <v>0</v>
      </c>
      <c r="F39" s="10">
        <v>4</v>
      </c>
      <c r="G39" s="10">
        <v>0</v>
      </c>
      <c r="H39" s="10">
        <v>0</v>
      </c>
      <c r="I39" s="10">
        <v>0</v>
      </c>
      <c r="J39" s="10">
        <v>281</v>
      </c>
      <c r="K39" s="10">
        <v>45</v>
      </c>
      <c r="L39" s="10">
        <v>0</v>
      </c>
      <c r="M39" s="10">
        <v>19</v>
      </c>
      <c r="N39" s="10">
        <v>0</v>
      </c>
      <c r="O39" s="2">
        <v>0</v>
      </c>
      <c r="P39" s="6">
        <f t="shared" si="14"/>
        <v>3076.3</v>
      </c>
      <c r="Q39" s="6">
        <f t="shared" si="15"/>
        <v>2884</v>
      </c>
      <c r="R39" s="6">
        <f t="shared" si="16"/>
        <v>0</v>
      </c>
      <c r="S39" s="6">
        <f t="shared" si="17"/>
        <v>40.5</v>
      </c>
      <c r="T39" s="6">
        <f t="shared" si="18"/>
        <v>0</v>
      </c>
      <c r="U39" s="6">
        <f t="shared" si="19"/>
        <v>2843.6</v>
      </c>
      <c r="V39" s="6">
        <f t="shared" si="20"/>
        <v>192.3</v>
      </c>
      <c r="W39" s="6">
        <f t="shared" si="21"/>
        <v>0</v>
      </c>
      <c r="X39" s="20" t="s">
        <v>98</v>
      </c>
      <c r="Z39" s="4">
        <v>9882</v>
      </c>
    </row>
    <row r="40" spans="1:26" ht="17.25" customHeight="1">
      <c r="A40" s="60" t="s">
        <v>25</v>
      </c>
      <c r="B40" s="61"/>
      <c r="C40" s="1">
        <f t="shared" si="12"/>
        <v>496</v>
      </c>
      <c r="D40" s="39">
        <f t="shared" si="11"/>
        <v>363</v>
      </c>
      <c r="E40" s="39">
        <f aca="true" t="shared" si="23" ref="E40:O40">SUM(E41:E42)</f>
        <v>0</v>
      </c>
      <c r="F40" s="39">
        <f>SUM(F41:F42)</f>
        <v>0</v>
      </c>
      <c r="G40" s="39">
        <f t="shared" si="23"/>
        <v>0</v>
      </c>
      <c r="H40" s="39">
        <f>SUM(H41:H42)</f>
        <v>0</v>
      </c>
      <c r="I40" s="39">
        <f t="shared" si="23"/>
        <v>56</v>
      </c>
      <c r="J40" s="39">
        <f>SUM(J41:J42)</f>
        <v>307</v>
      </c>
      <c r="K40" s="39">
        <f t="shared" si="23"/>
        <v>142</v>
      </c>
      <c r="L40" s="39">
        <f>SUM(L41:L42)</f>
        <v>0</v>
      </c>
      <c r="M40" s="39">
        <f t="shared" si="23"/>
        <v>133</v>
      </c>
      <c r="N40" s="39">
        <f t="shared" si="23"/>
        <v>41</v>
      </c>
      <c r="O40" s="1">
        <f t="shared" si="23"/>
        <v>0</v>
      </c>
      <c r="P40" s="5">
        <f t="shared" si="14"/>
        <v>1403.8</v>
      </c>
      <c r="Q40" s="5">
        <f t="shared" si="15"/>
        <v>1027.4</v>
      </c>
      <c r="R40" s="5">
        <f t="shared" si="16"/>
        <v>0</v>
      </c>
      <c r="S40" s="5">
        <f t="shared" si="17"/>
        <v>0</v>
      </c>
      <c r="T40" s="5">
        <f t="shared" si="18"/>
        <v>0</v>
      </c>
      <c r="U40" s="5">
        <f t="shared" si="19"/>
        <v>1027.4</v>
      </c>
      <c r="V40" s="5">
        <f t="shared" si="20"/>
        <v>376.4</v>
      </c>
      <c r="W40" s="5">
        <f t="shared" si="21"/>
        <v>0</v>
      </c>
      <c r="X40" s="17" t="s">
        <v>99</v>
      </c>
      <c r="Z40" s="4">
        <v>35333</v>
      </c>
    </row>
    <row r="41" spans="1:26" ht="17.25" customHeight="1">
      <c r="A41" s="18"/>
      <c r="B41" s="19" t="s">
        <v>26</v>
      </c>
      <c r="C41" s="9">
        <f t="shared" si="12"/>
        <v>292</v>
      </c>
      <c r="D41" s="43">
        <f t="shared" si="11"/>
        <v>178</v>
      </c>
      <c r="E41" s="10">
        <v>0</v>
      </c>
      <c r="F41" s="10">
        <v>0</v>
      </c>
      <c r="G41" s="10">
        <v>0</v>
      </c>
      <c r="H41" s="10">
        <v>0</v>
      </c>
      <c r="I41" s="10">
        <v>56</v>
      </c>
      <c r="J41" s="10">
        <v>122</v>
      </c>
      <c r="K41" s="10">
        <v>53</v>
      </c>
      <c r="L41" s="10">
        <v>0</v>
      </c>
      <c r="M41" s="10">
        <v>114</v>
      </c>
      <c r="N41" s="10">
        <v>33</v>
      </c>
      <c r="O41" s="2">
        <v>0</v>
      </c>
      <c r="P41" s="6">
        <f t="shared" si="14"/>
        <v>1094.3</v>
      </c>
      <c r="Q41" s="6">
        <f t="shared" si="15"/>
        <v>667.1</v>
      </c>
      <c r="R41" s="6">
        <f t="shared" si="16"/>
        <v>0</v>
      </c>
      <c r="S41" s="6">
        <f t="shared" si="17"/>
        <v>0</v>
      </c>
      <c r="T41" s="6">
        <f t="shared" si="18"/>
        <v>0</v>
      </c>
      <c r="U41" s="6">
        <f t="shared" si="19"/>
        <v>667.1</v>
      </c>
      <c r="V41" s="6">
        <f t="shared" si="20"/>
        <v>427.2</v>
      </c>
      <c r="W41" s="6">
        <f t="shared" si="21"/>
        <v>0</v>
      </c>
      <c r="X41" s="20" t="s">
        <v>83</v>
      </c>
      <c r="Z41" s="4">
        <v>26684</v>
      </c>
    </row>
    <row r="42" spans="1:26" ht="17.25" customHeight="1">
      <c r="A42" s="18"/>
      <c r="B42" s="19" t="s">
        <v>27</v>
      </c>
      <c r="C42" s="9">
        <f t="shared" si="12"/>
        <v>204</v>
      </c>
      <c r="D42" s="43">
        <f t="shared" si="11"/>
        <v>185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185</v>
      </c>
      <c r="K42" s="10">
        <v>89</v>
      </c>
      <c r="L42" s="10">
        <v>0</v>
      </c>
      <c r="M42" s="10">
        <v>19</v>
      </c>
      <c r="N42" s="10">
        <v>8</v>
      </c>
      <c r="O42" s="2">
        <v>0</v>
      </c>
      <c r="P42" s="6">
        <f t="shared" si="14"/>
        <v>2358.7</v>
      </c>
      <c r="Q42" s="6">
        <f t="shared" si="15"/>
        <v>2139</v>
      </c>
      <c r="R42" s="6">
        <f t="shared" si="16"/>
        <v>0</v>
      </c>
      <c r="S42" s="6">
        <f t="shared" si="17"/>
        <v>0</v>
      </c>
      <c r="T42" s="6">
        <f t="shared" si="18"/>
        <v>0</v>
      </c>
      <c r="U42" s="6">
        <f t="shared" si="19"/>
        <v>2139</v>
      </c>
      <c r="V42" s="6">
        <f t="shared" si="20"/>
        <v>219.7</v>
      </c>
      <c r="W42" s="6">
        <f t="shared" si="21"/>
        <v>0</v>
      </c>
      <c r="X42" s="20" t="s">
        <v>100</v>
      </c>
      <c r="Z42" s="4">
        <v>8649</v>
      </c>
    </row>
    <row r="43" spans="1:26" ht="17.25" customHeight="1">
      <c r="A43" s="60" t="s">
        <v>28</v>
      </c>
      <c r="B43" s="61"/>
      <c r="C43" s="1">
        <f t="shared" si="12"/>
        <v>1172</v>
      </c>
      <c r="D43" s="39">
        <f t="shared" si="11"/>
        <v>1014</v>
      </c>
      <c r="E43" s="39">
        <f aca="true" t="shared" si="24" ref="E43:O43">SUM(E44:E47)</f>
        <v>30</v>
      </c>
      <c r="F43" s="39">
        <f>SUM(F44:F47)</f>
        <v>0</v>
      </c>
      <c r="G43" s="39">
        <f t="shared" si="24"/>
        <v>0</v>
      </c>
      <c r="H43" s="39">
        <f>SUM(H44:H47)</f>
        <v>0</v>
      </c>
      <c r="I43" s="39">
        <f t="shared" si="24"/>
        <v>574</v>
      </c>
      <c r="J43" s="39">
        <f>SUM(J44:J47)</f>
        <v>410</v>
      </c>
      <c r="K43" s="39">
        <f t="shared" si="24"/>
        <v>44</v>
      </c>
      <c r="L43" s="39">
        <f>SUM(L44:L47)</f>
        <v>0</v>
      </c>
      <c r="M43" s="39">
        <f t="shared" si="24"/>
        <v>158</v>
      </c>
      <c r="N43" s="39">
        <f t="shared" si="24"/>
        <v>14</v>
      </c>
      <c r="O43" s="1">
        <f t="shared" si="24"/>
        <v>0</v>
      </c>
      <c r="P43" s="5">
        <f t="shared" si="14"/>
        <v>2881.9</v>
      </c>
      <c r="Q43" s="5">
        <f t="shared" si="15"/>
        <v>2493.4</v>
      </c>
      <c r="R43" s="5">
        <f t="shared" si="16"/>
        <v>73.8</v>
      </c>
      <c r="S43" s="5">
        <f t="shared" si="17"/>
        <v>0</v>
      </c>
      <c r="T43" s="5">
        <f t="shared" si="18"/>
        <v>0</v>
      </c>
      <c r="U43" s="5">
        <f t="shared" si="19"/>
        <v>2419.6</v>
      </c>
      <c r="V43" s="5">
        <f t="shared" si="20"/>
        <v>388.5</v>
      </c>
      <c r="W43" s="5">
        <f t="shared" si="21"/>
        <v>0</v>
      </c>
      <c r="X43" s="17" t="s">
        <v>101</v>
      </c>
      <c r="Z43" s="4">
        <v>40668</v>
      </c>
    </row>
    <row r="44" spans="1:26" ht="17.25" customHeight="1">
      <c r="A44" s="18"/>
      <c r="B44" s="19" t="s">
        <v>29</v>
      </c>
      <c r="C44" s="9">
        <f t="shared" si="12"/>
        <v>30</v>
      </c>
      <c r="D44" s="43">
        <f t="shared" si="11"/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30</v>
      </c>
      <c r="N44" s="10">
        <v>0</v>
      </c>
      <c r="O44" s="2">
        <v>0</v>
      </c>
      <c r="P44" s="6">
        <f t="shared" si="14"/>
        <v>596.9</v>
      </c>
      <c r="Q44" s="6">
        <f t="shared" si="15"/>
        <v>0</v>
      </c>
      <c r="R44" s="6">
        <f t="shared" si="16"/>
        <v>0</v>
      </c>
      <c r="S44" s="6">
        <f t="shared" si="17"/>
        <v>0</v>
      </c>
      <c r="T44" s="6">
        <f t="shared" si="18"/>
        <v>0</v>
      </c>
      <c r="U44" s="6">
        <f t="shared" si="19"/>
        <v>0</v>
      </c>
      <c r="V44" s="6">
        <f t="shared" si="20"/>
        <v>596.9</v>
      </c>
      <c r="W44" s="6">
        <f t="shared" si="21"/>
        <v>0</v>
      </c>
      <c r="X44" s="20" t="s">
        <v>102</v>
      </c>
      <c r="Z44" s="4">
        <v>5026</v>
      </c>
    </row>
    <row r="45" spans="1:26" ht="17.25" customHeight="1">
      <c r="A45" s="18"/>
      <c r="B45" s="19" t="s">
        <v>30</v>
      </c>
      <c r="C45" s="9">
        <f t="shared" si="12"/>
        <v>689</v>
      </c>
      <c r="D45" s="43">
        <f t="shared" si="11"/>
        <v>604</v>
      </c>
      <c r="E45" s="10">
        <v>30</v>
      </c>
      <c r="F45" s="10">
        <v>0</v>
      </c>
      <c r="G45" s="10">
        <v>0</v>
      </c>
      <c r="H45" s="10">
        <v>0</v>
      </c>
      <c r="I45" s="10">
        <v>574</v>
      </c>
      <c r="J45" s="10">
        <v>0</v>
      </c>
      <c r="K45" s="10">
        <v>0</v>
      </c>
      <c r="L45" s="10">
        <v>0</v>
      </c>
      <c r="M45" s="10">
        <v>85</v>
      </c>
      <c r="N45" s="10">
        <v>9</v>
      </c>
      <c r="O45" s="2">
        <v>0</v>
      </c>
      <c r="P45" s="6">
        <f t="shared" si="14"/>
        <v>4604.1</v>
      </c>
      <c r="Q45" s="6">
        <f t="shared" si="15"/>
        <v>4036.1</v>
      </c>
      <c r="R45" s="6">
        <f t="shared" si="16"/>
        <v>200.5</v>
      </c>
      <c r="S45" s="6">
        <f t="shared" si="17"/>
        <v>0</v>
      </c>
      <c r="T45" s="6">
        <f t="shared" si="18"/>
        <v>0</v>
      </c>
      <c r="U45" s="6">
        <f t="shared" si="19"/>
        <v>3835.6</v>
      </c>
      <c r="V45" s="6">
        <f t="shared" si="20"/>
        <v>568</v>
      </c>
      <c r="W45" s="6">
        <f t="shared" si="21"/>
        <v>0</v>
      </c>
      <c r="X45" s="20" t="s">
        <v>103</v>
      </c>
      <c r="Z45" s="4">
        <v>14965</v>
      </c>
    </row>
    <row r="46" spans="1:26" ht="17.25" customHeight="1">
      <c r="A46" s="18"/>
      <c r="B46" s="19" t="s">
        <v>31</v>
      </c>
      <c r="C46" s="9">
        <f t="shared" si="12"/>
        <v>38</v>
      </c>
      <c r="D46" s="43">
        <f t="shared" si="11"/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38</v>
      </c>
      <c r="N46" s="10">
        <v>5</v>
      </c>
      <c r="O46" s="2">
        <v>0</v>
      </c>
      <c r="P46" s="6">
        <f t="shared" si="14"/>
        <v>411.7</v>
      </c>
      <c r="Q46" s="6">
        <f t="shared" si="15"/>
        <v>0</v>
      </c>
      <c r="R46" s="6">
        <f t="shared" si="16"/>
        <v>0</v>
      </c>
      <c r="S46" s="6">
        <f t="shared" si="17"/>
        <v>0</v>
      </c>
      <c r="T46" s="6">
        <f t="shared" si="18"/>
        <v>0</v>
      </c>
      <c r="U46" s="6">
        <f t="shared" si="19"/>
        <v>0</v>
      </c>
      <c r="V46" s="6">
        <f t="shared" si="20"/>
        <v>411.7</v>
      </c>
      <c r="W46" s="6">
        <f t="shared" si="21"/>
        <v>0</v>
      </c>
      <c r="X46" s="20" t="s">
        <v>104</v>
      </c>
      <c r="Z46" s="4">
        <v>9230</v>
      </c>
    </row>
    <row r="47" spans="1:26" ht="17.25" customHeight="1">
      <c r="A47" s="18"/>
      <c r="B47" s="19" t="s">
        <v>32</v>
      </c>
      <c r="C47" s="9">
        <f t="shared" si="12"/>
        <v>415</v>
      </c>
      <c r="D47" s="43">
        <f t="shared" si="11"/>
        <v>410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410</v>
      </c>
      <c r="K47" s="10">
        <v>44</v>
      </c>
      <c r="L47" s="10">
        <v>0</v>
      </c>
      <c r="M47" s="10">
        <v>5</v>
      </c>
      <c r="N47" s="10">
        <v>0</v>
      </c>
      <c r="O47" s="2">
        <v>0</v>
      </c>
      <c r="P47" s="6">
        <f t="shared" si="14"/>
        <v>3625.4</v>
      </c>
      <c r="Q47" s="6">
        <f t="shared" si="15"/>
        <v>3581.7</v>
      </c>
      <c r="R47" s="6">
        <f t="shared" si="16"/>
        <v>0</v>
      </c>
      <c r="S47" s="6">
        <f t="shared" si="17"/>
        <v>0</v>
      </c>
      <c r="T47" s="6">
        <f t="shared" si="18"/>
        <v>0</v>
      </c>
      <c r="U47" s="6">
        <f t="shared" si="19"/>
        <v>3581.7</v>
      </c>
      <c r="V47" s="6">
        <f t="shared" si="20"/>
        <v>43.7</v>
      </c>
      <c r="W47" s="6">
        <f t="shared" si="21"/>
        <v>0</v>
      </c>
      <c r="X47" s="20" t="s">
        <v>105</v>
      </c>
      <c r="Z47" s="4">
        <v>11447</v>
      </c>
    </row>
    <row r="48" spans="1:26" ht="17.25" customHeight="1">
      <c r="A48" s="60" t="s">
        <v>33</v>
      </c>
      <c r="B48" s="61"/>
      <c r="C48" s="1">
        <f t="shared" si="12"/>
        <v>142</v>
      </c>
      <c r="D48" s="39">
        <f t="shared" si="11"/>
        <v>123</v>
      </c>
      <c r="E48" s="39">
        <f aca="true" t="shared" si="25" ref="E48:O48">SUM(E49)</f>
        <v>0</v>
      </c>
      <c r="F48" s="39">
        <f t="shared" si="25"/>
        <v>0</v>
      </c>
      <c r="G48" s="39">
        <f t="shared" si="25"/>
        <v>0</v>
      </c>
      <c r="H48" s="39">
        <f t="shared" si="25"/>
        <v>0</v>
      </c>
      <c r="I48" s="39">
        <f t="shared" si="25"/>
        <v>0</v>
      </c>
      <c r="J48" s="39">
        <f t="shared" si="25"/>
        <v>123</v>
      </c>
      <c r="K48" s="39">
        <f t="shared" si="25"/>
        <v>20</v>
      </c>
      <c r="L48" s="39">
        <f t="shared" si="25"/>
        <v>0</v>
      </c>
      <c r="M48" s="39">
        <f t="shared" si="25"/>
        <v>19</v>
      </c>
      <c r="N48" s="39">
        <f t="shared" si="25"/>
        <v>0</v>
      </c>
      <c r="O48" s="1">
        <f t="shared" si="25"/>
        <v>0</v>
      </c>
      <c r="P48" s="5">
        <f t="shared" si="14"/>
        <v>1140.2</v>
      </c>
      <c r="Q48" s="5">
        <f t="shared" si="15"/>
        <v>987.6</v>
      </c>
      <c r="R48" s="5">
        <f t="shared" si="16"/>
        <v>0</v>
      </c>
      <c r="S48" s="5">
        <f t="shared" si="17"/>
        <v>0</v>
      </c>
      <c r="T48" s="5">
        <f t="shared" si="18"/>
        <v>0</v>
      </c>
      <c r="U48" s="5">
        <f t="shared" si="19"/>
        <v>987.6</v>
      </c>
      <c r="V48" s="5">
        <f t="shared" si="20"/>
        <v>152.6</v>
      </c>
      <c r="W48" s="5">
        <f t="shared" si="21"/>
        <v>0</v>
      </c>
      <c r="X48" s="17" t="s">
        <v>106</v>
      </c>
      <c r="Z48" s="4">
        <v>12454</v>
      </c>
    </row>
    <row r="49" spans="1:26" ht="17.25" customHeight="1">
      <c r="A49" s="23"/>
      <c r="B49" s="24" t="s">
        <v>34</v>
      </c>
      <c r="C49" s="11">
        <f t="shared" si="12"/>
        <v>142</v>
      </c>
      <c r="D49" s="44">
        <f t="shared" si="11"/>
        <v>123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123</v>
      </c>
      <c r="K49" s="45">
        <v>20</v>
      </c>
      <c r="L49" s="45">
        <v>0</v>
      </c>
      <c r="M49" s="45">
        <v>19</v>
      </c>
      <c r="N49" s="45">
        <v>0</v>
      </c>
      <c r="O49" s="3">
        <v>0</v>
      </c>
      <c r="P49" s="7">
        <f t="shared" si="14"/>
        <v>1140.2</v>
      </c>
      <c r="Q49" s="7">
        <f t="shared" si="15"/>
        <v>987.6</v>
      </c>
      <c r="R49" s="7">
        <f t="shared" si="16"/>
        <v>0</v>
      </c>
      <c r="S49" s="7">
        <f t="shared" si="17"/>
        <v>0</v>
      </c>
      <c r="T49" s="7">
        <f t="shared" si="18"/>
        <v>0</v>
      </c>
      <c r="U49" s="7">
        <f t="shared" si="19"/>
        <v>987.6</v>
      </c>
      <c r="V49" s="7">
        <f t="shared" si="20"/>
        <v>152.6</v>
      </c>
      <c r="W49" s="8">
        <f t="shared" si="21"/>
        <v>0</v>
      </c>
      <c r="X49" s="25" t="s">
        <v>84</v>
      </c>
      <c r="Z49" s="4">
        <v>12454</v>
      </c>
    </row>
    <row r="50" spans="1:24" s="33" customFormat="1" ht="12">
      <c r="A50" s="38" t="s">
        <v>157</v>
      </c>
      <c r="X50" s="36"/>
    </row>
    <row r="51" spans="1:24" s="33" customFormat="1" ht="12">
      <c r="A51" s="38" t="s">
        <v>158</v>
      </c>
      <c r="X51" s="37"/>
    </row>
    <row r="52" s="33" customFormat="1" ht="12">
      <c r="X52" s="37"/>
    </row>
    <row r="53" ht="13.5">
      <c r="X53" s="27"/>
    </row>
  </sheetData>
  <mergeCells count="49">
    <mergeCell ref="D6:L7"/>
    <mergeCell ref="M6:N7"/>
    <mergeCell ref="M8:M11"/>
    <mergeCell ref="N8:N11"/>
    <mergeCell ref="E8:E11"/>
    <mergeCell ref="S8:S11"/>
    <mergeCell ref="F8:F11"/>
    <mergeCell ref="H8:H11"/>
    <mergeCell ref="J8:J11"/>
    <mergeCell ref="K9:K11"/>
    <mergeCell ref="U4:X4"/>
    <mergeCell ref="I8:I11"/>
    <mergeCell ref="L8:L11"/>
    <mergeCell ref="A48:B48"/>
    <mergeCell ref="A18:B18"/>
    <mergeCell ref="A19:B19"/>
    <mergeCell ref="A20:B20"/>
    <mergeCell ref="A21:B21"/>
    <mergeCell ref="A22:B22"/>
    <mergeCell ref="A23:B23"/>
    <mergeCell ref="A34:B34"/>
    <mergeCell ref="A40:B40"/>
    <mergeCell ref="A43:B43"/>
    <mergeCell ref="X5:X11"/>
    <mergeCell ref="Q8:Q11"/>
    <mergeCell ref="R8:R11"/>
    <mergeCell ref="U8:U11"/>
    <mergeCell ref="C6:C11"/>
    <mergeCell ref="A30:B30"/>
    <mergeCell ref="D8:D11"/>
    <mergeCell ref="A12:B12"/>
    <mergeCell ref="A5:B11"/>
    <mergeCell ref="A28:B28"/>
    <mergeCell ref="A24:B24"/>
    <mergeCell ref="A25:B25"/>
    <mergeCell ref="A26:B26"/>
    <mergeCell ref="A27:B27"/>
    <mergeCell ref="A14:B14"/>
    <mergeCell ref="A16:B16"/>
    <mergeCell ref="C1:V3"/>
    <mergeCell ref="T8:T11"/>
    <mergeCell ref="Q6:U7"/>
    <mergeCell ref="V6:V11"/>
    <mergeCell ref="C5:O5"/>
    <mergeCell ref="O6:O11"/>
    <mergeCell ref="P6:P11"/>
    <mergeCell ref="P5:W5"/>
    <mergeCell ref="W6:W11"/>
    <mergeCell ref="G8:G11"/>
  </mergeCells>
  <printOptions horizontalCentered="1"/>
  <pageMargins left="0.54" right="0.3937007874015748" top="0.56" bottom="0.5" header="0.2" footer="0"/>
  <pageSetup blackAndWhite="1" fitToHeight="1" fitToWidth="1" orientation="landscape" paperSize="9" scale="71" r:id="rId1"/>
  <ignoredErrors>
    <ignoredError sqref="D18:D36 D37:D49 U12:U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75" zoomScaleNormal="75" workbookViewId="0" topLeftCell="A1">
      <pane xSplit="2" ySplit="11" topLeftCell="C12" activePane="bottomRight" state="frozen"/>
      <selection pane="topLeft" activeCell="L8" sqref="L8:L11"/>
      <selection pane="topRight" activeCell="L8" sqref="L8:L11"/>
      <selection pane="bottomLeft" activeCell="L8" sqref="L8:L11"/>
      <selection pane="bottomRight" activeCell="C12" sqref="C12"/>
    </sheetView>
  </sheetViews>
  <sheetFormatPr defaultColWidth="9.00390625" defaultRowHeight="13.5"/>
  <cols>
    <col min="1" max="1" width="3.50390625" style="12" customWidth="1"/>
    <col min="2" max="2" width="11.00390625" style="12" bestFit="1" customWidth="1"/>
    <col min="3" max="3" width="8.375" style="12" bestFit="1" customWidth="1"/>
    <col min="4" max="13" width="7.75390625" style="12" customWidth="1"/>
    <col min="14" max="15" width="7.875" style="12" customWidth="1"/>
    <col min="16" max="16" width="11.625" style="12" customWidth="1"/>
    <col min="17" max="17" width="11.75390625" style="12" customWidth="1"/>
    <col min="18" max="20" width="7.875" style="12" customWidth="1"/>
    <col min="21" max="21" width="11.625" style="12" customWidth="1"/>
    <col min="22" max="22" width="11.50390625" style="12" customWidth="1"/>
    <col min="23" max="23" width="7.875" style="12" customWidth="1"/>
    <col min="24" max="24" width="6.00390625" style="12" bestFit="1" customWidth="1"/>
    <col min="25" max="16384" width="9.00390625" style="12" customWidth="1"/>
  </cols>
  <sheetData>
    <row r="1" spans="1:24" ht="13.5" customHeight="1">
      <c r="A1" s="33" t="s">
        <v>144</v>
      </c>
      <c r="B1" s="33"/>
      <c r="C1" s="48" t="s">
        <v>147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32"/>
      <c r="X1" s="32"/>
    </row>
    <row r="2" spans="1:24" ht="13.5" customHeight="1">
      <c r="A2" s="33" t="s">
        <v>146</v>
      </c>
      <c r="B2" s="3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32"/>
      <c r="X2" s="32"/>
    </row>
    <row r="3" spans="3:24" ht="17.25" customHeight="1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X3" s="13"/>
    </row>
    <row r="4" spans="1:24" ht="17.25" customHeight="1" thickBot="1">
      <c r="A4" s="14"/>
      <c r="B4" s="14"/>
      <c r="C4" s="14"/>
      <c r="U4" s="73" t="s">
        <v>160</v>
      </c>
      <c r="V4" s="73"/>
      <c r="W4" s="73"/>
      <c r="X4" s="73"/>
    </row>
    <row r="5" spans="1:24" ht="24.75" customHeight="1">
      <c r="A5" s="62" t="s">
        <v>74</v>
      </c>
      <c r="B5" s="63"/>
      <c r="C5" s="52" t="s">
        <v>133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2" t="s">
        <v>131</v>
      </c>
      <c r="Q5" s="53"/>
      <c r="R5" s="53"/>
      <c r="S5" s="53"/>
      <c r="T5" s="53"/>
      <c r="U5" s="53"/>
      <c r="V5" s="53"/>
      <c r="W5" s="54"/>
      <c r="X5" s="68" t="s">
        <v>74</v>
      </c>
    </row>
    <row r="6" spans="1:24" ht="6" customHeight="1">
      <c r="A6" s="62"/>
      <c r="B6" s="63"/>
      <c r="C6" s="55" t="s">
        <v>140</v>
      </c>
      <c r="D6" s="79" t="s">
        <v>1</v>
      </c>
      <c r="E6" s="80"/>
      <c r="F6" s="80"/>
      <c r="G6" s="80"/>
      <c r="H6" s="80"/>
      <c r="I6" s="80"/>
      <c r="J6" s="80"/>
      <c r="K6" s="80"/>
      <c r="L6" s="81"/>
      <c r="M6" s="83" t="s">
        <v>154</v>
      </c>
      <c r="N6" s="84"/>
      <c r="O6" s="50" t="s">
        <v>136</v>
      </c>
      <c r="P6" s="55" t="s">
        <v>141</v>
      </c>
      <c r="Q6" s="51" t="s">
        <v>132</v>
      </c>
      <c r="R6" s="51"/>
      <c r="S6" s="51"/>
      <c r="T6" s="51"/>
      <c r="U6" s="51"/>
      <c r="V6" s="50" t="s">
        <v>135</v>
      </c>
      <c r="W6" s="50" t="s">
        <v>139</v>
      </c>
      <c r="X6" s="69"/>
    </row>
    <row r="7" spans="1:24" ht="15" customHeight="1">
      <c r="A7" s="62"/>
      <c r="B7" s="63"/>
      <c r="C7" s="71"/>
      <c r="D7" s="82"/>
      <c r="E7" s="64"/>
      <c r="F7" s="64"/>
      <c r="G7" s="64"/>
      <c r="H7" s="64"/>
      <c r="I7" s="64"/>
      <c r="J7" s="64"/>
      <c r="K7" s="64"/>
      <c r="L7" s="65"/>
      <c r="M7" s="85"/>
      <c r="N7" s="86"/>
      <c r="O7" s="50"/>
      <c r="P7" s="56"/>
      <c r="Q7" s="51"/>
      <c r="R7" s="51"/>
      <c r="S7" s="51"/>
      <c r="T7" s="51"/>
      <c r="U7" s="51"/>
      <c r="V7" s="50"/>
      <c r="W7" s="50"/>
      <c r="X7" s="69"/>
    </row>
    <row r="8" spans="1:24" ht="6" customHeight="1">
      <c r="A8" s="62"/>
      <c r="B8" s="63"/>
      <c r="C8" s="71"/>
      <c r="D8" s="62" t="s">
        <v>0</v>
      </c>
      <c r="E8" s="83" t="s">
        <v>150</v>
      </c>
      <c r="F8" s="83" t="s">
        <v>143</v>
      </c>
      <c r="G8" s="83" t="s">
        <v>138</v>
      </c>
      <c r="H8" s="83" t="s">
        <v>151</v>
      </c>
      <c r="I8" s="50" t="s">
        <v>134</v>
      </c>
      <c r="J8" s="95" t="s">
        <v>152</v>
      </c>
      <c r="K8" s="35"/>
      <c r="L8" s="91" t="s">
        <v>156</v>
      </c>
      <c r="M8" s="87" t="s">
        <v>0</v>
      </c>
      <c r="N8" s="83" t="s">
        <v>151</v>
      </c>
      <c r="O8" s="50"/>
      <c r="P8" s="56"/>
      <c r="Q8" s="51" t="s">
        <v>0</v>
      </c>
      <c r="R8" s="50" t="s">
        <v>137</v>
      </c>
      <c r="S8" s="50" t="s">
        <v>143</v>
      </c>
      <c r="T8" s="50" t="s">
        <v>138</v>
      </c>
      <c r="U8" s="50" t="s">
        <v>155</v>
      </c>
      <c r="V8" s="50"/>
      <c r="W8" s="50"/>
      <c r="X8" s="69"/>
    </row>
    <row r="9" spans="1:26" ht="15.75" customHeight="1">
      <c r="A9" s="62"/>
      <c r="B9" s="63"/>
      <c r="C9" s="71"/>
      <c r="D9" s="62"/>
      <c r="E9" s="94"/>
      <c r="F9" s="94"/>
      <c r="G9" s="94"/>
      <c r="H9" s="94"/>
      <c r="I9" s="51"/>
      <c r="J9" s="96"/>
      <c r="K9" s="97" t="s">
        <v>153</v>
      </c>
      <c r="L9" s="92"/>
      <c r="M9" s="88"/>
      <c r="N9" s="94"/>
      <c r="O9" s="50"/>
      <c r="P9" s="56"/>
      <c r="Q9" s="51"/>
      <c r="R9" s="50"/>
      <c r="S9" s="50"/>
      <c r="T9" s="50"/>
      <c r="U9" s="50"/>
      <c r="V9" s="50"/>
      <c r="W9" s="50"/>
      <c r="X9" s="69"/>
      <c r="Z9" s="12" t="s">
        <v>159</v>
      </c>
    </row>
    <row r="10" spans="1:24" ht="16.5" customHeight="1">
      <c r="A10" s="62"/>
      <c r="B10" s="63"/>
      <c r="C10" s="71"/>
      <c r="D10" s="62"/>
      <c r="E10" s="94"/>
      <c r="F10" s="94"/>
      <c r="G10" s="94"/>
      <c r="H10" s="94"/>
      <c r="I10" s="51"/>
      <c r="J10" s="96"/>
      <c r="K10" s="98"/>
      <c r="L10" s="92"/>
      <c r="M10" s="88"/>
      <c r="N10" s="94"/>
      <c r="O10" s="50"/>
      <c r="P10" s="56"/>
      <c r="Q10" s="51"/>
      <c r="R10" s="51"/>
      <c r="S10" s="50"/>
      <c r="T10" s="50"/>
      <c r="U10" s="51"/>
      <c r="V10" s="50"/>
      <c r="W10" s="50"/>
      <c r="X10" s="69"/>
    </row>
    <row r="11" spans="1:26" ht="18.75" customHeight="1">
      <c r="A11" s="64"/>
      <c r="B11" s="65"/>
      <c r="C11" s="72"/>
      <c r="D11" s="64"/>
      <c r="E11" s="82"/>
      <c r="F11" s="82"/>
      <c r="G11" s="82"/>
      <c r="H11" s="82"/>
      <c r="I11" s="51"/>
      <c r="J11" s="96"/>
      <c r="K11" s="99"/>
      <c r="L11" s="93"/>
      <c r="M11" s="89"/>
      <c r="N11" s="82"/>
      <c r="O11" s="50"/>
      <c r="P11" s="57"/>
      <c r="Q11" s="51"/>
      <c r="R11" s="51"/>
      <c r="S11" s="50"/>
      <c r="T11" s="50"/>
      <c r="U11" s="51"/>
      <c r="V11" s="50"/>
      <c r="W11" s="50"/>
      <c r="X11" s="70"/>
      <c r="Z11" s="15" t="s">
        <v>76</v>
      </c>
    </row>
    <row r="12" spans="1:26" ht="17.25" customHeight="1">
      <c r="A12" s="60" t="s">
        <v>35</v>
      </c>
      <c r="B12" s="61"/>
      <c r="C12" s="39">
        <f aca="true" t="shared" si="0" ref="C12:C50">D12+M12</f>
        <v>142</v>
      </c>
      <c r="D12" s="39">
        <f>SUM(E12:J12)</f>
        <v>47</v>
      </c>
      <c r="E12" s="39">
        <f aca="true" t="shared" si="1" ref="E12:O12">SUM(E13:E20)</f>
        <v>0</v>
      </c>
      <c r="F12" s="39">
        <f>SUM(F13:F20)</f>
        <v>0</v>
      </c>
      <c r="G12" s="39">
        <f t="shared" si="1"/>
        <v>0</v>
      </c>
      <c r="H12" s="39">
        <f>SUM(H13:H20)</f>
        <v>0</v>
      </c>
      <c r="I12" s="39">
        <f t="shared" si="1"/>
        <v>0</v>
      </c>
      <c r="J12" s="39">
        <f>SUM(J13:J20)</f>
        <v>47</v>
      </c>
      <c r="K12" s="39">
        <f t="shared" si="1"/>
        <v>0</v>
      </c>
      <c r="L12" s="39">
        <f>SUM(L13:L20)</f>
        <v>0</v>
      </c>
      <c r="M12" s="39">
        <f t="shared" si="1"/>
        <v>95</v>
      </c>
      <c r="N12" s="39">
        <f t="shared" si="1"/>
        <v>0</v>
      </c>
      <c r="O12" s="1">
        <f t="shared" si="1"/>
        <v>0</v>
      </c>
      <c r="P12" s="5">
        <f aca="true" t="shared" si="2" ref="P12:P50">ROUND(C12/$Z12*100000,1)</f>
        <v>422.8</v>
      </c>
      <c r="Q12" s="5">
        <f aca="true" t="shared" si="3" ref="Q12:Q50">ROUND(D12/$Z12*100000,1)</f>
        <v>139.9</v>
      </c>
      <c r="R12" s="5">
        <f aca="true" t="shared" si="4" ref="R12:R50">ROUND(E12/$Z12*100000,1)</f>
        <v>0</v>
      </c>
      <c r="S12" s="5">
        <f aca="true" t="shared" si="5" ref="S12:S50">ROUND(F12/$Z12*100000,1)</f>
        <v>0</v>
      </c>
      <c r="T12" s="5">
        <f aca="true" t="shared" si="6" ref="T12:T50">ROUND(G12/$Z12*100000,1)</f>
        <v>0</v>
      </c>
      <c r="U12" s="5">
        <f aca="true" t="shared" si="7" ref="U12:U50">ROUND(SUM(H12:J12)/$Z12*100000,1)</f>
        <v>139.9</v>
      </c>
      <c r="V12" s="5">
        <f aca="true" t="shared" si="8" ref="V12:V50">ROUND(M12/Z12*100000,1)</f>
        <v>282.8</v>
      </c>
      <c r="W12" s="5">
        <f aca="true" t="shared" si="9" ref="W12:W50">ROUND(O12/Z12*100000,1)</f>
        <v>0</v>
      </c>
      <c r="X12" s="17" t="s">
        <v>107</v>
      </c>
      <c r="Z12" s="4">
        <v>33587</v>
      </c>
    </row>
    <row r="13" spans="1:26" ht="17.25" customHeight="1">
      <c r="A13" s="18"/>
      <c r="B13" s="19" t="s">
        <v>36</v>
      </c>
      <c r="C13" s="43">
        <f t="shared" si="0"/>
        <v>0</v>
      </c>
      <c r="D13" s="43">
        <f aca="true" t="shared" si="10" ref="D13:D50">SUM(E13:J13)</f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2">
        <v>0</v>
      </c>
      <c r="P13" s="6">
        <f t="shared" si="2"/>
        <v>0</v>
      </c>
      <c r="Q13" s="6">
        <f t="shared" si="3"/>
        <v>0</v>
      </c>
      <c r="R13" s="6">
        <f t="shared" si="4"/>
        <v>0</v>
      </c>
      <c r="S13" s="6">
        <f t="shared" si="5"/>
        <v>0</v>
      </c>
      <c r="T13" s="6">
        <f t="shared" si="6"/>
        <v>0</v>
      </c>
      <c r="U13" s="6">
        <f t="shared" si="7"/>
        <v>0</v>
      </c>
      <c r="V13" s="6">
        <f t="shared" si="8"/>
        <v>0</v>
      </c>
      <c r="W13" s="6">
        <f t="shared" si="9"/>
        <v>0</v>
      </c>
      <c r="X13" s="20" t="s">
        <v>108</v>
      </c>
      <c r="Z13" s="4">
        <v>2641</v>
      </c>
    </row>
    <row r="14" spans="1:26" ht="17.25" customHeight="1">
      <c r="A14" s="21"/>
      <c r="B14" s="19" t="s">
        <v>37</v>
      </c>
      <c r="C14" s="43">
        <f t="shared" si="0"/>
        <v>21</v>
      </c>
      <c r="D14" s="43">
        <f t="shared" si="10"/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21</v>
      </c>
      <c r="N14" s="10">
        <v>0</v>
      </c>
      <c r="O14" s="2">
        <v>0</v>
      </c>
      <c r="P14" s="6">
        <f t="shared" si="2"/>
        <v>292.2</v>
      </c>
      <c r="Q14" s="6">
        <f t="shared" si="3"/>
        <v>0</v>
      </c>
      <c r="R14" s="6">
        <f t="shared" si="4"/>
        <v>0</v>
      </c>
      <c r="S14" s="6">
        <f t="shared" si="5"/>
        <v>0</v>
      </c>
      <c r="T14" s="6">
        <f t="shared" si="6"/>
        <v>0</v>
      </c>
      <c r="U14" s="6">
        <f t="shared" si="7"/>
        <v>0</v>
      </c>
      <c r="V14" s="6">
        <f t="shared" si="8"/>
        <v>292.2</v>
      </c>
      <c r="W14" s="6">
        <f t="shared" si="9"/>
        <v>0</v>
      </c>
      <c r="X14" s="20" t="s">
        <v>109</v>
      </c>
      <c r="Z14" s="4">
        <v>7186</v>
      </c>
    </row>
    <row r="15" spans="1:26" ht="17.25" customHeight="1">
      <c r="A15" s="18"/>
      <c r="B15" s="19" t="s">
        <v>38</v>
      </c>
      <c r="C15" s="43">
        <f t="shared" si="0"/>
        <v>0</v>
      </c>
      <c r="D15" s="43">
        <f t="shared" si="10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2">
        <v>0</v>
      </c>
      <c r="P15" s="6">
        <f t="shared" si="2"/>
        <v>0</v>
      </c>
      <c r="Q15" s="6">
        <f t="shared" si="3"/>
        <v>0</v>
      </c>
      <c r="R15" s="6">
        <f t="shared" si="4"/>
        <v>0</v>
      </c>
      <c r="S15" s="6">
        <f t="shared" si="5"/>
        <v>0</v>
      </c>
      <c r="T15" s="6">
        <f t="shared" si="6"/>
        <v>0</v>
      </c>
      <c r="U15" s="6">
        <f t="shared" si="7"/>
        <v>0</v>
      </c>
      <c r="V15" s="6">
        <f t="shared" si="8"/>
        <v>0</v>
      </c>
      <c r="W15" s="6">
        <f t="shared" si="9"/>
        <v>0</v>
      </c>
      <c r="X15" s="20" t="s">
        <v>110</v>
      </c>
      <c r="Z15" s="4">
        <v>2006</v>
      </c>
    </row>
    <row r="16" spans="1:26" ht="17.25" customHeight="1">
      <c r="A16" s="21"/>
      <c r="B16" s="19" t="s">
        <v>39</v>
      </c>
      <c r="C16" s="43">
        <f t="shared" si="0"/>
        <v>18</v>
      </c>
      <c r="D16" s="43">
        <f t="shared" si="10"/>
        <v>0</v>
      </c>
      <c r="E16" s="10">
        <v>0</v>
      </c>
      <c r="F16" s="10">
        <v>0</v>
      </c>
      <c r="G16" s="10">
        <v>0</v>
      </c>
      <c r="H16" s="43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18</v>
      </c>
      <c r="N16" s="10">
        <v>0</v>
      </c>
      <c r="O16" s="2">
        <v>0</v>
      </c>
      <c r="P16" s="6">
        <f t="shared" si="2"/>
        <v>500.6</v>
      </c>
      <c r="Q16" s="6">
        <f t="shared" si="3"/>
        <v>0</v>
      </c>
      <c r="R16" s="6">
        <f t="shared" si="4"/>
        <v>0</v>
      </c>
      <c r="S16" s="6">
        <f t="shared" si="5"/>
        <v>0</v>
      </c>
      <c r="T16" s="6">
        <f t="shared" si="6"/>
        <v>0</v>
      </c>
      <c r="U16" s="6">
        <f t="shared" si="7"/>
        <v>0</v>
      </c>
      <c r="V16" s="6">
        <f t="shared" si="8"/>
        <v>500.6</v>
      </c>
      <c r="W16" s="6">
        <f t="shared" si="9"/>
        <v>0</v>
      </c>
      <c r="X16" s="20" t="s">
        <v>90</v>
      </c>
      <c r="Y16" s="22"/>
      <c r="Z16" s="4">
        <v>3596</v>
      </c>
    </row>
    <row r="17" spans="1:26" ht="17.25" customHeight="1">
      <c r="A17" s="18"/>
      <c r="B17" s="19" t="s">
        <v>40</v>
      </c>
      <c r="C17" s="43">
        <f t="shared" si="0"/>
        <v>0</v>
      </c>
      <c r="D17" s="43">
        <f t="shared" si="10"/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">
        <v>0</v>
      </c>
      <c r="P17" s="6">
        <f t="shared" si="2"/>
        <v>0</v>
      </c>
      <c r="Q17" s="6">
        <f t="shared" si="3"/>
        <v>0</v>
      </c>
      <c r="R17" s="6">
        <f t="shared" si="4"/>
        <v>0</v>
      </c>
      <c r="S17" s="6">
        <f t="shared" si="5"/>
        <v>0</v>
      </c>
      <c r="T17" s="6">
        <f t="shared" si="6"/>
        <v>0</v>
      </c>
      <c r="U17" s="6">
        <f t="shared" si="7"/>
        <v>0</v>
      </c>
      <c r="V17" s="6">
        <f t="shared" si="8"/>
        <v>0</v>
      </c>
      <c r="W17" s="6">
        <f t="shared" si="9"/>
        <v>0</v>
      </c>
      <c r="X17" s="20" t="s">
        <v>111</v>
      </c>
      <c r="Z17" s="4">
        <v>2791</v>
      </c>
    </row>
    <row r="18" spans="1:26" ht="17.25" customHeight="1">
      <c r="A18" s="21"/>
      <c r="B18" s="19" t="s">
        <v>41</v>
      </c>
      <c r="C18" s="43">
        <f t="shared" si="0"/>
        <v>19</v>
      </c>
      <c r="D18" s="43">
        <f t="shared" si="1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19</v>
      </c>
      <c r="N18" s="10">
        <v>0</v>
      </c>
      <c r="O18" s="2">
        <v>0</v>
      </c>
      <c r="P18" s="6">
        <f t="shared" si="2"/>
        <v>453.4</v>
      </c>
      <c r="Q18" s="6">
        <f t="shared" si="3"/>
        <v>0</v>
      </c>
      <c r="R18" s="6">
        <f t="shared" si="4"/>
        <v>0</v>
      </c>
      <c r="S18" s="6">
        <f t="shared" si="5"/>
        <v>0</v>
      </c>
      <c r="T18" s="6">
        <f t="shared" si="6"/>
        <v>0</v>
      </c>
      <c r="U18" s="6">
        <f t="shared" si="7"/>
        <v>0</v>
      </c>
      <c r="V18" s="6">
        <f t="shared" si="8"/>
        <v>453.4</v>
      </c>
      <c r="W18" s="6">
        <f t="shared" si="9"/>
        <v>0</v>
      </c>
      <c r="X18" s="20" t="s">
        <v>112</v>
      </c>
      <c r="Z18" s="4">
        <v>4191</v>
      </c>
    </row>
    <row r="19" spans="1:26" ht="17.25" customHeight="1">
      <c r="A19" s="21"/>
      <c r="B19" s="19" t="s">
        <v>42</v>
      </c>
      <c r="C19" s="43">
        <f t="shared" si="0"/>
        <v>0</v>
      </c>
      <c r="D19" s="43">
        <f t="shared" si="1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">
        <v>0</v>
      </c>
      <c r="P19" s="6">
        <f t="shared" si="2"/>
        <v>0</v>
      </c>
      <c r="Q19" s="6">
        <f t="shared" si="3"/>
        <v>0</v>
      </c>
      <c r="R19" s="6">
        <f t="shared" si="4"/>
        <v>0</v>
      </c>
      <c r="S19" s="6">
        <f t="shared" si="5"/>
        <v>0</v>
      </c>
      <c r="T19" s="6">
        <f t="shared" si="6"/>
        <v>0</v>
      </c>
      <c r="U19" s="6">
        <f t="shared" si="7"/>
        <v>0</v>
      </c>
      <c r="V19" s="6">
        <f t="shared" si="8"/>
        <v>0</v>
      </c>
      <c r="W19" s="6">
        <f t="shared" si="9"/>
        <v>0</v>
      </c>
      <c r="X19" s="20" t="s">
        <v>113</v>
      </c>
      <c r="Z19" s="4">
        <v>2412</v>
      </c>
    </row>
    <row r="20" spans="1:26" ht="17.25" customHeight="1">
      <c r="A20" s="21"/>
      <c r="B20" s="19" t="s">
        <v>43</v>
      </c>
      <c r="C20" s="43">
        <f t="shared" si="0"/>
        <v>84</v>
      </c>
      <c r="D20" s="43">
        <f t="shared" si="10"/>
        <v>47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47</v>
      </c>
      <c r="K20" s="10">
        <v>0</v>
      </c>
      <c r="L20" s="10">
        <v>0</v>
      </c>
      <c r="M20" s="10">
        <v>37</v>
      </c>
      <c r="N20" s="10">
        <v>0</v>
      </c>
      <c r="O20" s="2">
        <v>0</v>
      </c>
      <c r="P20" s="6">
        <f t="shared" si="2"/>
        <v>958.5</v>
      </c>
      <c r="Q20" s="6">
        <f t="shared" si="3"/>
        <v>536.3</v>
      </c>
      <c r="R20" s="6">
        <f t="shared" si="4"/>
        <v>0</v>
      </c>
      <c r="S20" s="6">
        <f t="shared" si="5"/>
        <v>0</v>
      </c>
      <c r="T20" s="6">
        <f t="shared" si="6"/>
        <v>0</v>
      </c>
      <c r="U20" s="6">
        <f t="shared" si="7"/>
        <v>536.3</v>
      </c>
      <c r="V20" s="6">
        <f t="shared" si="8"/>
        <v>422.2</v>
      </c>
      <c r="W20" s="6">
        <f t="shared" si="9"/>
        <v>0</v>
      </c>
      <c r="X20" s="20" t="s">
        <v>114</v>
      </c>
      <c r="Z20" s="4">
        <v>8764</v>
      </c>
    </row>
    <row r="21" spans="1:26" ht="17.25" customHeight="1">
      <c r="A21" s="60" t="s">
        <v>44</v>
      </c>
      <c r="B21" s="61"/>
      <c r="C21" s="39">
        <f t="shared" si="0"/>
        <v>771</v>
      </c>
      <c r="D21" s="39">
        <f t="shared" si="10"/>
        <v>633</v>
      </c>
      <c r="E21" s="39">
        <f aca="true" t="shared" si="11" ref="E21:O21">SUM(E22:E29)</f>
        <v>0</v>
      </c>
      <c r="F21" s="39">
        <f>SUM(F22:F29)</f>
        <v>8</v>
      </c>
      <c r="G21" s="39">
        <f t="shared" si="11"/>
        <v>0</v>
      </c>
      <c r="H21" s="39">
        <f>SUM(H22:H29)</f>
        <v>28</v>
      </c>
      <c r="I21" s="39">
        <f t="shared" si="11"/>
        <v>194</v>
      </c>
      <c r="J21" s="39">
        <f>SUM(J22:J29)</f>
        <v>403</v>
      </c>
      <c r="K21" s="39">
        <f t="shared" si="11"/>
        <v>64</v>
      </c>
      <c r="L21" s="39">
        <f>SUM(L22:L29)</f>
        <v>0</v>
      </c>
      <c r="M21" s="39">
        <f t="shared" si="11"/>
        <v>138</v>
      </c>
      <c r="N21" s="39">
        <f t="shared" si="11"/>
        <v>24</v>
      </c>
      <c r="O21" s="1">
        <f t="shared" si="11"/>
        <v>0</v>
      </c>
      <c r="P21" s="5">
        <f t="shared" si="2"/>
        <v>1476.9</v>
      </c>
      <c r="Q21" s="5">
        <f t="shared" si="3"/>
        <v>1212.6</v>
      </c>
      <c r="R21" s="5">
        <f t="shared" si="4"/>
        <v>0</v>
      </c>
      <c r="S21" s="5">
        <f t="shared" si="5"/>
        <v>15.3</v>
      </c>
      <c r="T21" s="5">
        <f t="shared" si="6"/>
        <v>0</v>
      </c>
      <c r="U21" s="5">
        <f t="shared" si="7"/>
        <v>1197.2</v>
      </c>
      <c r="V21" s="5">
        <f t="shared" si="8"/>
        <v>264.4</v>
      </c>
      <c r="W21" s="5">
        <f t="shared" si="9"/>
        <v>0</v>
      </c>
      <c r="X21" s="17" t="s">
        <v>115</v>
      </c>
      <c r="Z21" s="4">
        <v>52203</v>
      </c>
    </row>
    <row r="22" spans="1:26" ht="17.25" customHeight="1">
      <c r="A22" s="21"/>
      <c r="B22" s="19" t="s">
        <v>45</v>
      </c>
      <c r="C22" s="43">
        <f t="shared" si="0"/>
        <v>110</v>
      </c>
      <c r="D22" s="43">
        <f t="shared" si="10"/>
        <v>74</v>
      </c>
      <c r="E22" s="10">
        <v>0</v>
      </c>
      <c r="F22" s="10">
        <v>0</v>
      </c>
      <c r="G22" s="10">
        <v>0</v>
      </c>
      <c r="H22" s="10">
        <v>0</v>
      </c>
      <c r="I22" s="10">
        <v>74</v>
      </c>
      <c r="J22" s="10">
        <v>0</v>
      </c>
      <c r="K22" s="10">
        <v>0</v>
      </c>
      <c r="L22" s="10">
        <v>0</v>
      </c>
      <c r="M22" s="10">
        <v>36</v>
      </c>
      <c r="N22" s="10">
        <v>12</v>
      </c>
      <c r="O22" s="2">
        <v>0</v>
      </c>
      <c r="P22" s="6">
        <f t="shared" si="2"/>
        <v>1169.7</v>
      </c>
      <c r="Q22" s="6">
        <f t="shared" si="3"/>
        <v>786.9</v>
      </c>
      <c r="R22" s="6">
        <f t="shared" si="4"/>
        <v>0</v>
      </c>
      <c r="S22" s="6">
        <f t="shared" si="5"/>
        <v>0</v>
      </c>
      <c r="T22" s="6">
        <f t="shared" si="6"/>
        <v>0</v>
      </c>
      <c r="U22" s="6">
        <f t="shared" si="7"/>
        <v>786.9</v>
      </c>
      <c r="V22" s="6">
        <f t="shared" si="8"/>
        <v>382.8</v>
      </c>
      <c r="W22" s="6">
        <f t="shared" si="9"/>
        <v>0</v>
      </c>
      <c r="X22" s="20" t="s">
        <v>102</v>
      </c>
      <c r="Z22" s="4">
        <v>9404</v>
      </c>
    </row>
    <row r="23" spans="1:26" ht="17.25" customHeight="1">
      <c r="A23" s="21"/>
      <c r="B23" s="19" t="s">
        <v>46</v>
      </c>
      <c r="C23" s="43">
        <f t="shared" si="0"/>
        <v>466</v>
      </c>
      <c r="D23" s="43">
        <f t="shared" si="10"/>
        <v>383</v>
      </c>
      <c r="E23" s="10">
        <v>0</v>
      </c>
      <c r="F23" s="10">
        <v>0</v>
      </c>
      <c r="G23" s="10">
        <v>0</v>
      </c>
      <c r="H23" s="10">
        <v>28</v>
      </c>
      <c r="I23" s="10">
        <v>120</v>
      </c>
      <c r="J23" s="10">
        <v>235</v>
      </c>
      <c r="K23" s="10">
        <v>40</v>
      </c>
      <c r="L23" s="10">
        <v>0</v>
      </c>
      <c r="M23" s="10">
        <v>83</v>
      </c>
      <c r="N23" s="10">
        <v>12</v>
      </c>
      <c r="O23" s="2">
        <v>0</v>
      </c>
      <c r="P23" s="6">
        <f t="shared" si="2"/>
        <v>2544.4</v>
      </c>
      <c r="Q23" s="6">
        <f t="shared" si="3"/>
        <v>2091.2</v>
      </c>
      <c r="R23" s="6">
        <f t="shared" si="4"/>
        <v>0</v>
      </c>
      <c r="S23" s="6">
        <f t="shared" si="5"/>
        <v>0</v>
      </c>
      <c r="T23" s="6">
        <f t="shared" si="6"/>
        <v>0</v>
      </c>
      <c r="U23" s="6">
        <f t="shared" si="7"/>
        <v>2091.2</v>
      </c>
      <c r="V23" s="6">
        <f t="shared" si="8"/>
        <v>453.2</v>
      </c>
      <c r="W23" s="6">
        <f t="shared" si="9"/>
        <v>0</v>
      </c>
      <c r="X23" s="20" t="s">
        <v>116</v>
      </c>
      <c r="Z23" s="4">
        <v>18315</v>
      </c>
    </row>
    <row r="24" spans="1:26" ht="17.25" customHeight="1">
      <c r="A24" s="21"/>
      <c r="B24" s="19" t="s">
        <v>47</v>
      </c>
      <c r="C24" s="43">
        <f t="shared" si="0"/>
        <v>0</v>
      </c>
      <c r="D24" s="43">
        <f t="shared" si="10"/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2">
        <v>0</v>
      </c>
      <c r="P24" s="6">
        <f t="shared" si="2"/>
        <v>0</v>
      </c>
      <c r="Q24" s="6">
        <f t="shared" si="3"/>
        <v>0</v>
      </c>
      <c r="R24" s="6">
        <f t="shared" si="4"/>
        <v>0</v>
      </c>
      <c r="S24" s="6">
        <f t="shared" si="5"/>
        <v>0</v>
      </c>
      <c r="T24" s="6">
        <f t="shared" si="6"/>
        <v>0</v>
      </c>
      <c r="U24" s="6">
        <f t="shared" si="7"/>
        <v>0</v>
      </c>
      <c r="V24" s="6">
        <f t="shared" si="8"/>
        <v>0</v>
      </c>
      <c r="W24" s="6">
        <f t="shared" si="9"/>
        <v>0</v>
      </c>
      <c r="X24" s="20" t="s">
        <v>117</v>
      </c>
      <c r="Z24" s="4">
        <v>2498</v>
      </c>
    </row>
    <row r="25" spans="1:26" ht="17.25" customHeight="1">
      <c r="A25" s="21"/>
      <c r="B25" s="19" t="s">
        <v>48</v>
      </c>
      <c r="C25" s="43">
        <f t="shared" si="0"/>
        <v>195</v>
      </c>
      <c r="D25" s="43">
        <f t="shared" si="10"/>
        <v>176</v>
      </c>
      <c r="E25" s="10">
        <v>0</v>
      </c>
      <c r="F25" s="10">
        <v>8</v>
      </c>
      <c r="G25" s="10">
        <v>0</v>
      </c>
      <c r="H25" s="10">
        <v>0</v>
      </c>
      <c r="I25" s="10">
        <v>0</v>
      </c>
      <c r="J25" s="10">
        <v>168</v>
      </c>
      <c r="K25" s="10">
        <v>24</v>
      </c>
      <c r="L25" s="10">
        <v>0</v>
      </c>
      <c r="M25" s="10">
        <v>19</v>
      </c>
      <c r="N25" s="10">
        <v>0</v>
      </c>
      <c r="O25" s="2">
        <v>0</v>
      </c>
      <c r="P25" s="6">
        <f t="shared" si="2"/>
        <v>3084.5</v>
      </c>
      <c r="Q25" s="6">
        <f t="shared" si="3"/>
        <v>2783.9</v>
      </c>
      <c r="R25" s="6">
        <f t="shared" si="4"/>
        <v>0</v>
      </c>
      <c r="S25" s="6">
        <f t="shared" si="5"/>
        <v>126.5</v>
      </c>
      <c r="T25" s="6">
        <f t="shared" si="6"/>
        <v>0</v>
      </c>
      <c r="U25" s="6">
        <f t="shared" si="7"/>
        <v>2657.4</v>
      </c>
      <c r="V25" s="6">
        <f t="shared" si="8"/>
        <v>300.5</v>
      </c>
      <c r="W25" s="6">
        <f t="shared" si="9"/>
        <v>0</v>
      </c>
      <c r="X25" s="20" t="s">
        <v>118</v>
      </c>
      <c r="Z25" s="4">
        <v>6322</v>
      </c>
    </row>
    <row r="26" spans="1:26" ht="17.25" customHeight="1">
      <c r="A26" s="21"/>
      <c r="B26" s="19" t="s">
        <v>49</v>
      </c>
      <c r="C26" s="43">
        <f t="shared" si="0"/>
        <v>0</v>
      </c>
      <c r="D26" s="43">
        <f t="shared" si="10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">
        <v>0</v>
      </c>
      <c r="P26" s="6">
        <f t="shared" si="2"/>
        <v>0</v>
      </c>
      <c r="Q26" s="6">
        <f t="shared" si="3"/>
        <v>0</v>
      </c>
      <c r="R26" s="6">
        <f t="shared" si="4"/>
        <v>0</v>
      </c>
      <c r="S26" s="6">
        <f t="shared" si="5"/>
        <v>0</v>
      </c>
      <c r="T26" s="6">
        <f t="shared" si="6"/>
        <v>0</v>
      </c>
      <c r="U26" s="6">
        <f t="shared" si="7"/>
        <v>0</v>
      </c>
      <c r="V26" s="6">
        <f t="shared" si="8"/>
        <v>0</v>
      </c>
      <c r="W26" s="6">
        <f t="shared" si="9"/>
        <v>0</v>
      </c>
      <c r="X26" s="20" t="s">
        <v>119</v>
      </c>
      <c r="Z26" s="4">
        <v>3339</v>
      </c>
    </row>
    <row r="27" spans="1:26" ht="17.25" customHeight="1">
      <c r="A27" s="21"/>
      <c r="B27" s="19" t="s">
        <v>50</v>
      </c>
      <c r="C27" s="43">
        <f t="shared" si="0"/>
        <v>0</v>
      </c>
      <c r="D27" s="43">
        <f t="shared" si="10"/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2">
        <v>0</v>
      </c>
      <c r="P27" s="6">
        <f t="shared" si="2"/>
        <v>0</v>
      </c>
      <c r="Q27" s="6">
        <f t="shared" si="3"/>
        <v>0</v>
      </c>
      <c r="R27" s="6">
        <f t="shared" si="4"/>
        <v>0</v>
      </c>
      <c r="S27" s="6">
        <f t="shared" si="5"/>
        <v>0</v>
      </c>
      <c r="T27" s="6">
        <f t="shared" si="6"/>
        <v>0</v>
      </c>
      <c r="U27" s="6">
        <f t="shared" si="7"/>
        <v>0</v>
      </c>
      <c r="V27" s="6">
        <f t="shared" si="8"/>
        <v>0</v>
      </c>
      <c r="W27" s="6">
        <f t="shared" si="9"/>
        <v>0</v>
      </c>
      <c r="X27" s="20" t="s">
        <v>80</v>
      </c>
      <c r="Z27" s="4">
        <v>5411</v>
      </c>
    </row>
    <row r="28" spans="1:26" ht="17.25" customHeight="1">
      <c r="A28" s="21"/>
      <c r="B28" s="19" t="s">
        <v>51</v>
      </c>
      <c r="C28" s="43">
        <f t="shared" si="0"/>
        <v>0</v>
      </c>
      <c r="D28" s="43">
        <f t="shared" si="10"/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">
        <v>0</v>
      </c>
      <c r="P28" s="6">
        <f t="shared" si="2"/>
        <v>0</v>
      </c>
      <c r="Q28" s="6">
        <f t="shared" si="3"/>
        <v>0</v>
      </c>
      <c r="R28" s="6">
        <f t="shared" si="4"/>
        <v>0</v>
      </c>
      <c r="S28" s="6">
        <f t="shared" si="5"/>
        <v>0</v>
      </c>
      <c r="T28" s="6">
        <f t="shared" si="6"/>
        <v>0</v>
      </c>
      <c r="U28" s="6">
        <f t="shared" si="7"/>
        <v>0</v>
      </c>
      <c r="V28" s="6">
        <f t="shared" si="8"/>
        <v>0</v>
      </c>
      <c r="W28" s="6">
        <f t="shared" si="9"/>
        <v>0</v>
      </c>
      <c r="X28" s="20" t="s">
        <v>120</v>
      </c>
      <c r="Z28" s="4">
        <v>2516</v>
      </c>
    </row>
    <row r="29" spans="1:26" ht="17.25" customHeight="1">
      <c r="A29" s="18"/>
      <c r="B29" s="19" t="s">
        <v>52</v>
      </c>
      <c r="C29" s="43">
        <f t="shared" si="0"/>
        <v>0</v>
      </c>
      <c r="D29" s="43">
        <f t="shared" si="10"/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2">
        <v>0</v>
      </c>
      <c r="P29" s="6">
        <f t="shared" si="2"/>
        <v>0</v>
      </c>
      <c r="Q29" s="6">
        <f t="shared" si="3"/>
        <v>0</v>
      </c>
      <c r="R29" s="6">
        <f t="shared" si="4"/>
        <v>0</v>
      </c>
      <c r="S29" s="6">
        <f t="shared" si="5"/>
        <v>0</v>
      </c>
      <c r="T29" s="6">
        <f t="shared" si="6"/>
        <v>0</v>
      </c>
      <c r="U29" s="6">
        <f t="shared" si="7"/>
        <v>0</v>
      </c>
      <c r="V29" s="6">
        <f t="shared" si="8"/>
        <v>0</v>
      </c>
      <c r="W29" s="6">
        <f t="shared" si="9"/>
        <v>0</v>
      </c>
      <c r="X29" s="20" t="s">
        <v>121</v>
      </c>
      <c r="Z29" s="4">
        <v>4398</v>
      </c>
    </row>
    <row r="30" spans="1:26" ht="17.25" customHeight="1">
      <c r="A30" s="60" t="s">
        <v>53</v>
      </c>
      <c r="B30" s="61"/>
      <c r="C30" s="39">
        <f t="shared" si="0"/>
        <v>161</v>
      </c>
      <c r="D30" s="39">
        <f t="shared" si="10"/>
        <v>126</v>
      </c>
      <c r="E30" s="39">
        <f aca="true" t="shared" si="12" ref="E30:O30">SUM(E31:E33)</f>
        <v>0</v>
      </c>
      <c r="F30" s="39">
        <f>SUM(F31:F33)</f>
        <v>0</v>
      </c>
      <c r="G30" s="39">
        <f t="shared" si="12"/>
        <v>0</v>
      </c>
      <c r="H30" s="39">
        <f>SUM(H31:H33)</f>
        <v>0</v>
      </c>
      <c r="I30" s="39">
        <f t="shared" si="12"/>
        <v>0</v>
      </c>
      <c r="J30" s="39">
        <f>SUM(J31:J33)</f>
        <v>126</v>
      </c>
      <c r="K30" s="39">
        <f t="shared" si="12"/>
        <v>46</v>
      </c>
      <c r="L30" s="39">
        <f>SUM(L31:L33)</f>
        <v>0</v>
      </c>
      <c r="M30" s="39">
        <f t="shared" si="12"/>
        <v>35</v>
      </c>
      <c r="N30" s="39">
        <f t="shared" si="12"/>
        <v>12</v>
      </c>
      <c r="O30" s="1">
        <f t="shared" si="12"/>
        <v>0</v>
      </c>
      <c r="P30" s="5">
        <f t="shared" si="2"/>
        <v>1452.5</v>
      </c>
      <c r="Q30" s="5">
        <f t="shared" si="3"/>
        <v>1136.8</v>
      </c>
      <c r="R30" s="5">
        <f t="shared" si="4"/>
        <v>0</v>
      </c>
      <c r="S30" s="5">
        <f t="shared" si="5"/>
        <v>0</v>
      </c>
      <c r="T30" s="5">
        <f t="shared" si="6"/>
        <v>0</v>
      </c>
      <c r="U30" s="5">
        <f t="shared" si="7"/>
        <v>1136.8</v>
      </c>
      <c r="V30" s="5">
        <f t="shared" si="8"/>
        <v>315.8</v>
      </c>
      <c r="W30" s="5">
        <f t="shared" si="9"/>
        <v>0</v>
      </c>
      <c r="X30" s="17" t="s">
        <v>111</v>
      </c>
      <c r="Z30" s="4">
        <v>11084</v>
      </c>
    </row>
    <row r="31" spans="1:26" ht="17.25" customHeight="1">
      <c r="A31" s="18"/>
      <c r="B31" s="19" t="s">
        <v>54</v>
      </c>
      <c r="C31" s="43">
        <f t="shared" si="0"/>
        <v>0</v>
      </c>
      <c r="D31" s="43">
        <f t="shared" si="10"/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2">
        <v>0</v>
      </c>
      <c r="P31" s="6">
        <f t="shared" si="2"/>
        <v>0</v>
      </c>
      <c r="Q31" s="6">
        <f t="shared" si="3"/>
        <v>0</v>
      </c>
      <c r="R31" s="6">
        <f t="shared" si="4"/>
        <v>0</v>
      </c>
      <c r="S31" s="6">
        <f t="shared" si="5"/>
        <v>0</v>
      </c>
      <c r="T31" s="6">
        <f t="shared" si="6"/>
        <v>0</v>
      </c>
      <c r="U31" s="6">
        <f t="shared" si="7"/>
        <v>0</v>
      </c>
      <c r="V31" s="6">
        <f t="shared" si="8"/>
        <v>0</v>
      </c>
      <c r="W31" s="6">
        <f t="shared" si="9"/>
        <v>0</v>
      </c>
      <c r="X31" s="20" t="s">
        <v>122</v>
      </c>
      <c r="Z31" s="4">
        <v>3521</v>
      </c>
    </row>
    <row r="32" spans="1:26" ht="17.25" customHeight="1">
      <c r="A32" s="18"/>
      <c r="B32" s="19" t="s">
        <v>55</v>
      </c>
      <c r="C32" s="43">
        <f t="shared" si="0"/>
        <v>142</v>
      </c>
      <c r="D32" s="43">
        <f t="shared" si="10"/>
        <v>126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126</v>
      </c>
      <c r="K32" s="10">
        <v>46</v>
      </c>
      <c r="L32" s="10">
        <v>0</v>
      </c>
      <c r="M32" s="10">
        <v>16</v>
      </c>
      <c r="N32" s="10">
        <v>3</v>
      </c>
      <c r="O32" s="2">
        <v>0</v>
      </c>
      <c r="P32" s="6">
        <f t="shared" si="2"/>
        <v>3011.7</v>
      </c>
      <c r="Q32" s="6">
        <f t="shared" si="3"/>
        <v>2672.3</v>
      </c>
      <c r="R32" s="6">
        <f t="shared" si="4"/>
        <v>0</v>
      </c>
      <c r="S32" s="6">
        <f t="shared" si="5"/>
        <v>0</v>
      </c>
      <c r="T32" s="6">
        <f t="shared" si="6"/>
        <v>0</v>
      </c>
      <c r="U32" s="6">
        <f t="shared" si="7"/>
        <v>2672.3</v>
      </c>
      <c r="V32" s="6">
        <f t="shared" si="8"/>
        <v>339.3</v>
      </c>
      <c r="W32" s="6">
        <f t="shared" si="9"/>
        <v>0</v>
      </c>
      <c r="X32" s="20" t="s">
        <v>123</v>
      </c>
      <c r="Z32" s="4">
        <v>4715</v>
      </c>
    </row>
    <row r="33" spans="1:26" ht="17.25" customHeight="1">
      <c r="A33" s="18"/>
      <c r="B33" s="19" t="s">
        <v>56</v>
      </c>
      <c r="C33" s="43">
        <f t="shared" si="0"/>
        <v>19</v>
      </c>
      <c r="D33" s="43">
        <f t="shared" si="10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19</v>
      </c>
      <c r="N33" s="10">
        <v>9</v>
      </c>
      <c r="O33" s="2">
        <v>0</v>
      </c>
      <c r="P33" s="6">
        <f t="shared" si="2"/>
        <v>667.1</v>
      </c>
      <c r="Q33" s="6">
        <f t="shared" si="3"/>
        <v>0</v>
      </c>
      <c r="R33" s="6">
        <f t="shared" si="4"/>
        <v>0</v>
      </c>
      <c r="S33" s="6">
        <f t="shared" si="5"/>
        <v>0</v>
      </c>
      <c r="T33" s="6">
        <f t="shared" si="6"/>
        <v>0</v>
      </c>
      <c r="U33" s="6">
        <f t="shared" si="7"/>
        <v>0</v>
      </c>
      <c r="V33" s="6">
        <f t="shared" si="8"/>
        <v>667.1</v>
      </c>
      <c r="W33" s="6">
        <f t="shared" si="9"/>
        <v>0</v>
      </c>
      <c r="X33" s="20" t="s">
        <v>111</v>
      </c>
      <c r="Z33" s="4">
        <v>2848</v>
      </c>
    </row>
    <row r="34" spans="1:26" ht="17.25" customHeight="1">
      <c r="A34" s="60" t="s">
        <v>57</v>
      </c>
      <c r="B34" s="61"/>
      <c r="C34" s="39">
        <f t="shared" si="0"/>
        <v>247</v>
      </c>
      <c r="D34" s="39">
        <f t="shared" si="10"/>
        <v>145</v>
      </c>
      <c r="E34" s="39">
        <f aca="true" t="shared" si="13" ref="E34:O34">SUM(E35:E36)</f>
        <v>0</v>
      </c>
      <c r="F34" s="39">
        <f>SUM(F35:F36)</f>
        <v>0</v>
      </c>
      <c r="G34" s="39">
        <f t="shared" si="13"/>
        <v>0</v>
      </c>
      <c r="H34" s="39">
        <f>SUM(H35:H36)</f>
        <v>30</v>
      </c>
      <c r="I34" s="39">
        <f t="shared" si="13"/>
        <v>76</v>
      </c>
      <c r="J34" s="39">
        <f>SUM(J35:J36)</f>
        <v>39</v>
      </c>
      <c r="K34" s="39">
        <f t="shared" si="13"/>
        <v>15</v>
      </c>
      <c r="L34" s="39">
        <f>SUM(L35:L36)</f>
        <v>0</v>
      </c>
      <c r="M34" s="39">
        <f t="shared" si="13"/>
        <v>102</v>
      </c>
      <c r="N34" s="39">
        <f t="shared" si="13"/>
        <v>33</v>
      </c>
      <c r="O34" s="1">
        <f t="shared" si="13"/>
        <v>0</v>
      </c>
      <c r="P34" s="5">
        <f t="shared" si="2"/>
        <v>819.2</v>
      </c>
      <c r="Q34" s="5">
        <f t="shared" si="3"/>
        <v>480.9</v>
      </c>
      <c r="R34" s="5">
        <f t="shared" si="4"/>
        <v>0</v>
      </c>
      <c r="S34" s="5">
        <f t="shared" si="5"/>
        <v>0</v>
      </c>
      <c r="T34" s="5">
        <f t="shared" si="6"/>
        <v>0</v>
      </c>
      <c r="U34" s="5">
        <f t="shared" si="7"/>
        <v>480.9</v>
      </c>
      <c r="V34" s="5">
        <f t="shared" si="8"/>
        <v>338.3</v>
      </c>
      <c r="W34" s="5">
        <f t="shared" si="9"/>
        <v>0</v>
      </c>
      <c r="X34" s="17" t="s">
        <v>124</v>
      </c>
      <c r="Z34" s="4">
        <v>30151</v>
      </c>
    </row>
    <row r="35" spans="1:26" ht="17.25" customHeight="1">
      <c r="A35" s="18"/>
      <c r="B35" s="19" t="s">
        <v>58</v>
      </c>
      <c r="C35" s="43">
        <f t="shared" si="0"/>
        <v>38</v>
      </c>
      <c r="D35" s="43">
        <f t="shared" si="1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38</v>
      </c>
      <c r="N35" s="10">
        <v>21</v>
      </c>
      <c r="O35" s="2">
        <v>0</v>
      </c>
      <c r="P35" s="6">
        <f t="shared" si="2"/>
        <v>333.7</v>
      </c>
      <c r="Q35" s="6">
        <f t="shared" si="3"/>
        <v>0</v>
      </c>
      <c r="R35" s="6">
        <f t="shared" si="4"/>
        <v>0</v>
      </c>
      <c r="S35" s="6">
        <f t="shared" si="5"/>
        <v>0</v>
      </c>
      <c r="T35" s="6">
        <f t="shared" si="6"/>
        <v>0</v>
      </c>
      <c r="U35" s="6">
        <f t="shared" si="7"/>
        <v>0</v>
      </c>
      <c r="V35" s="6">
        <f t="shared" si="8"/>
        <v>333.7</v>
      </c>
      <c r="W35" s="6">
        <f t="shared" si="9"/>
        <v>0</v>
      </c>
      <c r="X35" s="20" t="s">
        <v>125</v>
      </c>
      <c r="Z35" s="4">
        <v>11387</v>
      </c>
    </row>
    <row r="36" spans="1:26" ht="17.25" customHeight="1">
      <c r="A36" s="18"/>
      <c r="B36" s="19" t="s">
        <v>59</v>
      </c>
      <c r="C36" s="43">
        <f t="shared" si="0"/>
        <v>209</v>
      </c>
      <c r="D36" s="43">
        <f t="shared" si="10"/>
        <v>145</v>
      </c>
      <c r="E36" s="10">
        <v>0</v>
      </c>
      <c r="F36" s="10">
        <v>0</v>
      </c>
      <c r="G36" s="10">
        <v>0</v>
      </c>
      <c r="H36" s="10">
        <v>30</v>
      </c>
      <c r="I36" s="10">
        <v>76</v>
      </c>
      <c r="J36" s="10">
        <v>39</v>
      </c>
      <c r="K36" s="10">
        <v>15</v>
      </c>
      <c r="L36" s="10">
        <v>0</v>
      </c>
      <c r="M36" s="10">
        <v>64</v>
      </c>
      <c r="N36" s="10">
        <v>12</v>
      </c>
      <c r="O36" s="2">
        <v>0</v>
      </c>
      <c r="P36" s="6">
        <f t="shared" si="2"/>
        <v>1113.8</v>
      </c>
      <c r="Q36" s="6">
        <f t="shared" si="3"/>
        <v>772.8</v>
      </c>
      <c r="R36" s="6">
        <f t="shared" si="4"/>
        <v>0</v>
      </c>
      <c r="S36" s="6">
        <f t="shared" si="5"/>
        <v>0</v>
      </c>
      <c r="T36" s="6">
        <f t="shared" si="6"/>
        <v>0</v>
      </c>
      <c r="U36" s="6">
        <f t="shared" si="7"/>
        <v>772.8</v>
      </c>
      <c r="V36" s="6">
        <f t="shared" si="8"/>
        <v>341.1</v>
      </c>
      <c r="W36" s="6">
        <f t="shared" si="9"/>
        <v>0</v>
      </c>
      <c r="X36" s="20" t="s">
        <v>124</v>
      </c>
      <c r="Z36" s="4">
        <v>18764</v>
      </c>
    </row>
    <row r="37" spans="1:26" ht="17.25" customHeight="1">
      <c r="A37" s="60" t="s">
        <v>60</v>
      </c>
      <c r="B37" s="61"/>
      <c r="C37" s="39">
        <f t="shared" si="0"/>
        <v>73</v>
      </c>
      <c r="D37" s="39">
        <f t="shared" si="10"/>
        <v>49</v>
      </c>
      <c r="E37" s="39">
        <f aca="true" t="shared" si="14" ref="E37:O37">SUM(E38:E42)</f>
        <v>0</v>
      </c>
      <c r="F37" s="39">
        <f>SUM(F38:F42)</f>
        <v>0</v>
      </c>
      <c r="G37" s="39">
        <f t="shared" si="14"/>
        <v>0</v>
      </c>
      <c r="H37" s="39">
        <f>SUM(H38:H42)</f>
        <v>49</v>
      </c>
      <c r="I37" s="39">
        <f t="shared" si="14"/>
        <v>0</v>
      </c>
      <c r="J37" s="39">
        <f>SUM(J38:J42)</f>
        <v>0</v>
      </c>
      <c r="K37" s="39">
        <f t="shared" si="14"/>
        <v>0</v>
      </c>
      <c r="L37" s="39">
        <f>SUM(L38:L42)</f>
        <v>0</v>
      </c>
      <c r="M37" s="39">
        <f t="shared" si="14"/>
        <v>24</v>
      </c>
      <c r="N37" s="39">
        <f t="shared" si="14"/>
        <v>0</v>
      </c>
      <c r="O37" s="1">
        <f t="shared" si="14"/>
        <v>0</v>
      </c>
      <c r="P37" s="5">
        <f t="shared" si="2"/>
        <v>505.6</v>
      </c>
      <c r="Q37" s="5">
        <f t="shared" si="3"/>
        <v>339.4</v>
      </c>
      <c r="R37" s="5">
        <f t="shared" si="4"/>
        <v>0</v>
      </c>
      <c r="S37" s="5">
        <f t="shared" si="5"/>
        <v>0</v>
      </c>
      <c r="T37" s="5">
        <f t="shared" si="6"/>
        <v>0</v>
      </c>
      <c r="U37" s="5">
        <f t="shared" si="7"/>
        <v>339.4</v>
      </c>
      <c r="V37" s="5">
        <f t="shared" si="8"/>
        <v>166.2</v>
      </c>
      <c r="W37" s="5">
        <f t="shared" si="9"/>
        <v>0</v>
      </c>
      <c r="X37" s="17" t="s">
        <v>83</v>
      </c>
      <c r="Z37" s="4">
        <v>14438</v>
      </c>
    </row>
    <row r="38" spans="1:26" ht="17.25" customHeight="1">
      <c r="A38" s="18"/>
      <c r="B38" s="19" t="s">
        <v>61</v>
      </c>
      <c r="C38" s="43">
        <f t="shared" si="0"/>
        <v>0</v>
      </c>
      <c r="D38" s="43">
        <f t="shared" si="10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2">
        <v>0</v>
      </c>
      <c r="P38" s="6">
        <f t="shared" si="2"/>
        <v>0</v>
      </c>
      <c r="Q38" s="6">
        <f t="shared" si="3"/>
        <v>0</v>
      </c>
      <c r="R38" s="6">
        <f t="shared" si="4"/>
        <v>0</v>
      </c>
      <c r="S38" s="6">
        <f t="shared" si="5"/>
        <v>0</v>
      </c>
      <c r="T38" s="6">
        <f t="shared" si="6"/>
        <v>0</v>
      </c>
      <c r="U38" s="6">
        <f t="shared" si="7"/>
        <v>0</v>
      </c>
      <c r="V38" s="6">
        <f t="shared" si="8"/>
        <v>0</v>
      </c>
      <c r="W38" s="6">
        <f t="shared" si="9"/>
        <v>0</v>
      </c>
      <c r="X38" s="20" t="s">
        <v>126</v>
      </c>
      <c r="Z38" s="4">
        <v>1619</v>
      </c>
    </row>
    <row r="39" spans="1:26" ht="17.25" customHeight="1">
      <c r="A39" s="18"/>
      <c r="B39" s="19" t="s">
        <v>62</v>
      </c>
      <c r="C39" s="43">
        <f t="shared" si="0"/>
        <v>0</v>
      </c>
      <c r="D39" s="43">
        <f t="shared" si="10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2">
        <v>0</v>
      </c>
      <c r="P39" s="6">
        <f t="shared" si="2"/>
        <v>0</v>
      </c>
      <c r="Q39" s="6">
        <f t="shared" si="3"/>
        <v>0</v>
      </c>
      <c r="R39" s="6">
        <f t="shared" si="4"/>
        <v>0</v>
      </c>
      <c r="S39" s="6">
        <f t="shared" si="5"/>
        <v>0</v>
      </c>
      <c r="T39" s="6">
        <f t="shared" si="6"/>
        <v>0</v>
      </c>
      <c r="U39" s="6">
        <f t="shared" si="7"/>
        <v>0</v>
      </c>
      <c r="V39" s="6">
        <f t="shared" si="8"/>
        <v>0</v>
      </c>
      <c r="W39" s="6">
        <f t="shared" si="9"/>
        <v>0</v>
      </c>
      <c r="X39" s="20" t="s">
        <v>82</v>
      </c>
      <c r="Z39" s="4">
        <v>1305</v>
      </c>
    </row>
    <row r="40" spans="1:26" ht="17.25" customHeight="1">
      <c r="A40" s="21"/>
      <c r="B40" s="19" t="s">
        <v>63</v>
      </c>
      <c r="C40" s="43">
        <f t="shared" si="0"/>
        <v>18</v>
      </c>
      <c r="D40" s="43">
        <f t="shared" si="10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18</v>
      </c>
      <c r="N40" s="10">
        <v>0</v>
      </c>
      <c r="O40" s="2">
        <v>0</v>
      </c>
      <c r="P40" s="6">
        <f t="shared" si="2"/>
        <v>1394.3</v>
      </c>
      <c r="Q40" s="6">
        <f t="shared" si="3"/>
        <v>0</v>
      </c>
      <c r="R40" s="6">
        <f t="shared" si="4"/>
        <v>0</v>
      </c>
      <c r="S40" s="6">
        <f t="shared" si="5"/>
        <v>0</v>
      </c>
      <c r="T40" s="6">
        <f t="shared" si="6"/>
        <v>0</v>
      </c>
      <c r="U40" s="6">
        <f t="shared" si="7"/>
        <v>0</v>
      </c>
      <c r="V40" s="6">
        <f t="shared" si="8"/>
        <v>1394.3</v>
      </c>
      <c r="W40" s="6">
        <f t="shared" si="9"/>
        <v>0</v>
      </c>
      <c r="X40" s="20" t="s">
        <v>108</v>
      </c>
      <c r="Z40" s="4">
        <v>1291</v>
      </c>
    </row>
    <row r="41" spans="1:26" ht="17.25" customHeight="1">
      <c r="A41" s="18"/>
      <c r="B41" s="19" t="s">
        <v>64</v>
      </c>
      <c r="C41" s="43">
        <f t="shared" si="0"/>
        <v>4</v>
      </c>
      <c r="D41" s="43">
        <f t="shared" si="10"/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4</v>
      </c>
      <c r="N41" s="10">
        <v>0</v>
      </c>
      <c r="O41" s="2">
        <v>0</v>
      </c>
      <c r="P41" s="6">
        <f t="shared" si="2"/>
        <v>105.3</v>
      </c>
      <c r="Q41" s="6">
        <f t="shared" si="3"/>
        <v>0</v>
      </c>
      <c r="R41" s="6">
        <f t="shared" si="4"/>
        <v>0</v>
      </c>
      <c r="S41" s="6">
        <f t="shared" si="5"/>
        <v>0</v>
      </c>
      <c r="T41" s="6">
        <f t="shared" si="6"/>
        <v>0</v>
      </c>
      <c r="U41" s="6">
        <f t="shared" si="7"/>
        <v>0</v>
      </c>
      <c r="V41" s="6">
        <f t="shared" si="8"/>
        <v>105.3</v>
      </c>
      <c r="W41" s="6">
        <f t="shared" si="9"/>
        <v>0</v>
      </c>
      <c r="X41" s="20" t="s">
        <v>80</v>
      </c>
      <c r="Z41" s="4">
        <v>3800</v>
      </c>
    </row>
    <row r="42" spans="1:26" ht="17.25" customHeight="1">
      <c r="A42" s="18"/>
      <c r="B42" s="19" t="s">
        <v>65</v>
      </c>
      <c r="C42" s="43">
        <f t="shared" si="0"/>
        <v>51</v>
      </c>
      <c r="D42" s="43">
        <f t="shared" si="10"/>
        <v>49</v>
      </c>
      <c r="E42" s="10">
        <v>0</v>
      </c>
      <c r="F42" s="10">
        <v>0</v>
      </c>
      <c r="G42" s="10">
        <v>0</v>
      </c>
      <c r="H42" s="10">
        <v>49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0</v>
      </c>
      <c r="O42" s="2">
        <v>0</v>
      </c>
      <c r="P42" s="6">
        <f t="shared" si="2"/>
        <v>794</v>
      </c>
      <c r="Q42" s="6">
        <f t="shared" si="3"/>
        <v>762.9</v>
      </c>
      <c r="R42" s="6">
        <f t="shared" si="4"/>
        <v>0</v>
      </c>
      <c r="S42" s="6">
        <f t="shared" si="5"/>
        <v>0</v>
      </c>
      <c r="T42" s="6">
        <f t="shared" si="6"/>
        <v>0</v>
      </c>
      <c r="U42" s="6">
        <f t="shared" si="7"/>
        <v>762.9</v>
      </c>
      <c r="V42" s="6">
        <f t="shared" si="8"/>
        <v>31.1</v>
      </c>
      <c r="W42" s="6">
        <f t="shared" si="9"/>
        <v>0</v>
      </c>
      <c r="X42" s="20" t="s">
        <v>127</v>
      </c>
      <c r="Z42" s="4">
        <v>6423</v>
      </c>
    </row>
    <row r="43" spans="1:26" ht="17.25" customHeight="1">
      <c r="A43" s="60" t="s">
        <v>66</v>
      </c>
      <c r="B43" s="61"/>
      <c r="C43" s="39">
        <f t="shared" si="0"/>
        <v>105</v>
      </c>
      <c r="D43" s="39">
        <f t="shared" si="10"/>
        <v>40</v>
      </c>
      <c r="E43" s="39">
        <f aca="true" t="shared" si="15" ref="E43:O43">SUM(E44:E47)</f>
        <v>0</v>
      </c>
      <c r="F43" s="39">
        <f>SUM(F44:F47)</f>
        <v>0</v>
      </c>
      <c r="G43" s="39">
        <f t="shared" si="15"/>
        <v>0</v>
      </c>
      <c r="H43" s="39">
        <f>SUM(H44:H47)</f>
        <v>0</v>
      </c>
      <c r="I43" s="39">
        <f t="shared" si="15"/>
        <v>0</v>
      </c>
      <c r="J43" s="39">
        <f>SUM(J44:J47)</f>
        <v>40</v>
      </c>
      <c r="K43" s="39">
        <f t="shared" si="15"/>
        <v>0</v>
      </c>
      <c r="L43" s="39">
        <f>SUM(L44:L47)</f>
        <v>0</v>
      </c>
      <c r="M43" s="39">
        <f t="shared" si="15"/>
        <v>65</v>
      </c>
      <c r="N43" s="39">
        <f t="shared" si="15"/>
        <v>12</v>
      </c>
      <c r="O43" s="1">
        <f t="shared" si="15"/>
        <v>0</v>
      </c>
      <c r="P43" s="5">
        <f t="shared" si="2"/>
        <v>582</v>
      </c>
      <c r="Q43" s="1">
        <f t="shared" si="3"/>
        <v>221.7</v>
      </c>
      <c r="R43" s="1">
        <f t="shared" si="4"/>
        <v>0</v>
      </c>
      <c r="S43" s="5">
        <f t="shared" si="5"/>
        <v>0</v>
      </c>
      <c r="T43" s="5">
        <f t="shared" si="6"/>
        <v>0</v>
      </c>
      <c r="U43" s="5">
        <f t="shared" si="7"/>
        <v>221.7</v>
      </c>
      <c r="V43" s="5">
        <f t="shared" si="8"/>
        <v>360.3</v>
      </c>
      <c r="W43" s="5">
        <f t="shared" si="9"/>
        <v>0</v>
      </c>
      <c r="X43" s="17" t="s">
        <v>128</v>
      </c>
      <c r="Z43" s="4">
        <v>18041</v>
      </c>
    </row>
    <row r="44" spans="1:26" ht="17.25" customHeight="1">
      <c r="A44" s="18"/>
      <c r="B44" s="19" t="s">
        <v>67</v>
      </c>
      <c r="C44" s="43">
        <f t="shared" si="0"/>
        <v>59</v>
      </c>
      <c r="D44" s="43">
        <f t="shared" si="10"/>
        <v>40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40</v>
      </c>
      <c r="K44" s="10">
        <v>0</v>
      </c>
      <c r="L44" s="10">
        <v>0</v>
      </c>
      <c r="M44" s="10">
        <v>19</v>
      </c>
      <c r="N44" s="10">
        <v>12</v>
      </c>
      <c r="O44" s="2">
        <v>0</v>
      </c>
      <c r="P44" s="6">
        <f t="shared" si="2"/>
        <v>1046.3</v>
      </c>
      <c r="Q44" s="6">
        <f t="shared" si="3"/>
        <v>709.3</v>
      </c>
      <c r="R44" s="6">
        <f t="shared" si="4"/>
        <v>0</v>
      </c>
      <c r="S44" s="6">
        <f t="shared" si="5"/>
        <v>0</v>
      </c>
      <c r="T44" s="6">
        <f t="shared" si="6"/>
        <v>0</v>
      </c>
      <c r="U44" s="6">
        <f t="shared" si="7"/>
        <v>709.3</v>
      </c>
      <c r="V44" s="6">
        <f t="shared" si="8"/>
        <v>336.9</v>
      </c>
      <c r="W44" s="6">
        <f t="shared" si="9"/>
        <v>0</v>
      </c>
      <c r="X44" s="20" t="s">
        <v>116</v>
      </c>
      <c r="Z44" s="4">
        <v>5639</v>
      </c>
    </row>
    <row r="45" spans="1:26" ht="17.25" customHeight="1">
      <c r="A45" s="18"/>
      <c r="B45" s="19" t="s">
        <v>68</v>
      </c>
      <c r="C45" s="43">
        <f t="shared" si="0"/>
        <v>0</v>
      </c>
      <c r="D45" s="43">
        <f t="shared" si="10"/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">
        <v>0</v>
      </c>
      <c r="P45" s="6">
        <f t="shared" si="2"/>
        <v>0</v>
      </c>
      <c r="Q45" s="6">
        <f t="shared" si="3"/>
        <v>0</v>
      </c>
      <c r="R45" s="6">
        <f t="shared" si="4"/>
        <v>0</v>
      </c>
      <c r="S45" s="6">
        <f t="shared" si="5"/>
        <v>0</v>
      </c>
      <c r="T45" s="6">
        <f t="shared" si="6"/>
        <v>0</v>
      </c>
      <c r="U45" s="6">
        <f t="shared" si="7"/>
        <v>0</v>
      </c>
      <c r="V45" s="6">
        <f t="shared" si="8"/>
        <v>0</v>
      </c>
      <c r="W45" s="6">
        <f t="shared" si="9"/>
        <v>0</v>
      </c>
      <c r="X45" s="20" t="s">
        <v>110</v>
      </c>
      <c r="Z45" s="4">
        <v>3773</v>
      </c>
    </row>
    <row r="46" spans="1:26" ht="17.25" customHeight="1">
      <c r="A46" s="18"/>
      <c r="B46" s="19" t="s">
        <v>69</v>
      </c>
      <c r="C46" s="43">
        <f t="shared" si="0"/>
        <v>19</v>
      </c>
      <c r="D46" s="43">
        <f t="shared" si="10"/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19</v>
      </c>
      <c r="N46" s="10">
        <v>0</v>
      </c>
      <c r="O46" s="2">
        <v>0</v>
      </c>
      <c r="P46" s="6">
        <f t="shared" si="2"/>
        <v>358.6</v>
      </c>
      <c r="Q46" s="6">
        <f t="shared" si="3"/>
        <v>0</v>
      </c>
      <c r="R46" s="6">
        <f t="shared" si="4"/>
        <v>0</v>
      </c>
      <c r="S46" s="6">
        <f t="shared" si="5"/>
        <v>0</v>
      </c>
      <c r="T46" s="6">
        <f t="shared" si="6"/>
        <v>0</v>
      </c>
      <c r="U46" s="6">
        <f t="shared" si="7"/>
        <v>0</v>
      </c>
      <c r="V46" s="6">
        <f t="shared" si="8"/>
        <v>358.6</v>
      </c>
      <c r="W46" s="6">
        <f t="shared" si="9"/>
        <v>0</v>
      </c>
      <c r="X46" s="20" t="s">
        <v>129</v>
      </c>
      <c r="Z46" s="4">
        <v>5299</v>
      </c>
    </row>
    <row r="47" spans="1:26" ht="17.25" customHeight="1">
      <c r="A47" s="18"/>
      <c r="B47" s="19" t="s">
        <v>70</v>
      </c>
      <c r="C47" s="43">
        <f t="shared" si="0"/>
        <v>27</v>
      </c>
      <c r="D47" s="43">
        <f t="shared" si="10"/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27</v>
      </c>
      <c r="N47" s="10">
        <v>0</v>
      </c>
      <c r="O47" s="2">
        <v>0</v>
      </c>
      <c r="P47" s="6">
        <f t="shared" si="2"/>
        <v>810.8</v>
      </c>
      <c r="Q47" s="6">
        <f t="shared" si="3"/>
        <v>0</v>
      </c>
      <c r="R47" s="6">
        <f t="shared" si="4"/>
        <v>0</v>
      </c>
      <c r="S47" s="6">
        <f t="shared" si="5"/>
        <v>0</v>
      </c>
      <c r="T47" s="6">
        <f t="shared" si="6"/>
        <v>0</v>
      </c>
      <c r="U47" s="6">
        <f t="shared" si="7"/>
        <v>0</v>
      </c>
      <c r="V47" s="6">
        <f t="shared" si="8"/>
        <v>810.8</v>
      </c>
      <c r="W47" s="6">
        <f t="shared" si="9"/>
        <v>0</v>
      </c>
      <c r="X47" s="20" t="s">
        <v>100</v>
      </c>
      <c r="Z47" s="4">
        <v>3330</v>
      </c>
    </row>
    <row r="48" spans="1:26" ht="17.25" customHeight="1">
      <c r="A48" s="60" t="s">
        <v>71</v>
      </c>
      <c r="B48" s="61"/>
      <c r="C48" s="39">
        <f t="shared" si="0"/>
        <v>57</v>
      </c>
      <c r="D48" s="39">
        <f t="shared" si="10"/>
        <v>0</v>
      </c>
      <c r="E48" s="39">
        <f aca="true" t="shared" si="16" ref="E48:O48">SUM(E49:E50)</f>
        <v>0</v>
      </c>
      <c r="F48" s="39">
        <f>SUM(F49:F50)</f>
        <v>0</v>
      </c>
      <c r="G48" s="39">
        <f t="shared" si="16"/>
        <v>0</v>
      </c>
      <c r="H48" s="39">
        <f>SUM(H49:H50)</f>
        <v>0</v>
      </c>
      <c r="I48" s="39">
        <f t="shared" si="16"/>
        <v>0</v>
      </c>
      <c r="J48" s="39">
        <f>SUM(J49:J50)</f>
        <v>0</v>
      </c>
      <c r="K48" s="39">
        <f t="shared" si="16"/>
        <v>0</v>
      </c>
      <c r="L48" s="39">
        <f>SUM(L49:L50)</f>
        <v>0</v>
      </c>
      <c r="M48" s="39">
        <f t="shared" si="16"/>
        <v>57</v>
      </c>
      <c r="N48" s="39">
        <f t="shared" si="16"/>
        <v>22</v>
      </c>
      <c r="O48" s="1">
        <f t="shared" si="16"/>
        <v>0</v>
      </c>
      <c r="P48" s="5">
        <f t="shared" si="2"/>
        <v>443.3</v>
      </c>
      <c r="Q48" s="5">
        <f t="shared" si="3"/>
        <v>0</v>
      </c>
      <c r="R48" s="5">
        <f t="shared" si="4"/>
        <v>0</v>
      </c>
      <c r="S48" s="5">
        <f t="shared" si="5"/>
        <v>0</v>
      </c>
      <c r="T48" s="5">
        <f t="shared" si="6"/>
        <v>0</v>
      </c>
      <c r="U48" s="5">
        <f t="shared" si="7"/>
        <v>0</v>
      </c>
      <c r="V48" s="5">
        <f t="shared" si="8"/>
        <v>443.3</v>
      </c>
      <c r="W48" s="5">
        <f t="shared" si="9"/>
        <v>0</v>
      </c>
      <c r="X48" s="17" t="s">
        <v>90</v>
      </c>
      <c r="Z48" s="4">
        <v>12859</v>
      </c>
    </row>
    <row r="49" spans="1:26" ht="17.25" customHeight="1">
      <c r="A49" s="16"/>
      <c r="B49" s="19" t="s">
        <v>72</v>
      </c>
      <c r="C49" s="43">
        <f t="shared" si="0"/>
        <v>38</v>
      </c>
      <c r="D49" s="43">
        <f t="shared" si="10"/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38</v>
      </c>
      <c r="N49" s="10">
        <v>6</v>
      </c>
      <c r="O49" s="2">
        <v>0</v>
      </c>
      <c r="P49" s="6">
        <f t="shared" si="2"/>
        <v>771.6</v>
      </c>
      <c r="Q49" s="6">
        <f t="shared" si="3"/>
        <v>0</v>
      </c>
      <c r="R49" s="6">
        <f t="shared" si="4"/>
        <v>0</v>
      </c>
      <c r="S49" s="6">
        <f t="shared" si="5"/>
        <v>0</v>
      </c>
      <c r="T49" s="6">
        <f t="shared" si="6"/>
        <v>0</v>
      </c>
      <c r="U49" s="6">
        <f t="shared" si="7"/>
        <v>0</v>
      </c>
      <c r="V49" s="6">
        <f t="shared" si="8"/>
        <v>771.6</v>
      </c>
      <c r="W49" s="6">
        <f t="shared" si="9"/>
        <v>0</v>
      </c>
      <c r="X49" s="20" t="s">
        <v>130</v>
      </c>
      <c r="Z49" s="4">
        <v>4925</v>
      </c>
    </row>
    <row r="50" spans="1:26" ht="15" customHeight="1">
      <c r="A50" s="23"/>
      <c r="B50" s="24" t="s">
        <v>73</v>
      </c>
      <c r="C50" s="46">
        <f t="shared" si="0"/>
        <v>19</v>
      </c>
      <c r="D50" s="44">
        <f t="shared" si="10"/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19</v>
      </c>
      <c r="N50" s="45">
        <v>16</v>
      </c>
      <c r="O50" s="3">
        <v>0</v>
      </c>
      <c r="P50" s="7">
        <f t="shared" si="2"/>
        <v>239.5</v>
      </c>
      <c r="Q50" s="7">
        <f t="shared" si="3"/>
        <v>0</v>
      </c>
      <c r="R50" s="7">
        <f t="shared" si="4"/>
        <v>0</v>
      </c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239.5</v>
      </c>
      <c r="W50" s="8">
        <f t="shared" si="9"/>
        <v>0</v>
      </c>
      <c r="X50" s="25" t="s">
        <v>98</v>
      </c>
      <c r="Z50" s="4">
        <v>7934</v>
      </c>
    </row>
    <row r="51" ht="13.5">
      <c r="X51" s="26"/>
    </row>
    <row r="52" ht="13.5">
      <c r="X52" s="27"/>
    </row>
    <row r="53" ht="13.5">
      <c r="X53" s="27"/>
    </row>
    <row r="54" ht="13.5">
      <c r="X54" s="27"/>
    </row>
  </sheetData>
  <mergeCells count="37">
    <mergeCell ref="P6:P11"/>
    <mergeCell ref="Q6:U7"/>
    <mergeCell ref="S8:S11"/>
    <mergeCell ref="F8:F11"/>
    <mergeCell ref="H8:H11"/>
    <mergeCell ref="J8:J11"/>
    <mergeCell ref="K9:K11"/>
    <mergeCell ref="G8:G11"/>
    <mergeCell ref="D6:L7"/>
    <mergeCell ref="M6:N7"/>
    <mergeCell ref="R8:R11"/>
    <mergeCell ref="U8:U11"/>
    <mergeCell ref="X5:X11"/>
    <mergeCell ref="W6:W11"/>
    <mergeCell ref="A12:B12"/>
    <mergeCell ref="A5:B11"/>
    <mergeCell ref="C5:O5"/>
    <mergeCell ref="D8:D11"/>
    <mergeCell ref="E8:E11"/>
    <mergeCell ref="M8:M11"/>
    <mergeCell ref="N8:N11"/>
    <mergeCell ref="A48:B48"/>
    <mergeCell ref="A21:B21"/>
    <mergeCell ref="A43:B43"/>
    <mergeCell ref="A37:B37"/>
    <mergeCell ref="A34:B34"/>
    <mergeCell ref="A30:B30"/>
    <mergeCell ref="C1:V3"/>
    <mergeCell ref="C6:C11"/>
    <mergeCell ref="T8:T11"/>
    <mergeCell ref="I8:I11"/>
    <mergeCell ref="L8:L11"/>
    <mergeCell ref="O6:O11"/>
    <mergeCell ref="V6:V11"/>
    <mergeCell ref="P5:W5"/>
    <mergeCell ref="U4:X4"/>
    <mergeCell ref="Q8:Q11"/>
  </mergeCells>
  <printOptions horizontalCentered="1"/>
  <pageMargins left="0.58" right="0.52" top="0.61" bottom="0.55" header="0" footer="0"/>
  <pageSetup blackAndWhite="1" fitToHeight="1" fitToWidth="1" orientation="landscape" paperSize="9" scale="67" r:id="rId1"/>
  <ignoredErrors>
    <ignoredError sqref="D13:D35 D36:D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2004-06-30T02:57:31Z</cp:lastPrinted>
  <dcterms:created xsi:type="dcterms:W3CDTF">2002-01-07T05:49:56Z</dcterms:created>
  <dcterms:modified xsi:type="dcterms:W3CDTF">2004-08-06T00:00:09Z</dcterms:modified>
  <cp:category/>
  <cp:version/>
  <cp:contentType/>
  <cp:contentStatus/>
</cp:coreProperties>
</file>