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850" activeTab="0"/>
  </bookViews>
  <sheets>
    <sheet name="2-1" sheetId="1" r:id="rId1"/>
    <sheet name="2-2" sheetId="2" r:id="rId2"/>
  </sheets>
  <definedNames>
    <definedName name="_xlnm.Print_Area" localSheetId="0">'2-1'!$A$1:$U$44</definedName>
    <definedName name="_xlnm.Print_Area" localSheetId="1">'2-2'!$A$1:$U$45</definedName>
  </definedNames>
  <calcPr fullCalcOnLoad="1"/>
</workbook>
</file>

<file path=xl/sharedStrings.xml><?xml version="1.0" encoding="utf-8"?>
<sst xmlns="http://schemas.openxmlformats.org/spreadsheetml/2006/main" count="275" uniqueCount="191">
  <si>
    <t>南</t>
  </si>
  <si>
    <t>上</t>
  </si>
  <si>
    <t>弥</t>
  </si>
  <si>
    <t>本</t>
  </si>
  <si>
    <t>宇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</si>
  <si>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</si>
  <si>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</si>
  <si>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</si>
  <si>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</si>
  <si>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</si>
  <si>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</si>
  <si>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</si>
  <si>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</si>
  <si>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</si>
  <si>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</si>
  <si>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</si>
  <si>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</si>
  <si>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人　口　10　万　対　数</t>
  </si>
  <si>
    <t>久</t>
  </si>
  <si>
    <t>玖</t>
  </si>
  <si>
    <t>九</t>
  </si>
  <si>
    <t>前</t>
  </si>
  <si>
    <t>天</t>
  </si>
  <si>
    <t>下</t>
  </si>
  <si>
    <t>耶</t>
  </si>
  <si>
    <t>院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</si>
  <si>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</si>
  <si>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</si>
  <si>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</si>
  <si>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</si>
  <si>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</si>
  <si>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</si>
  <si>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</si>
  <si>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</si>
  <si>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</si>
  <si>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</si>
  <si>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</si>
  <si>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</si>
  <si>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</si>
  <si>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</si>
  <si>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</si>
  <si>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</si>
  <si>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</si>
  <si>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</si>
  <si>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</si>
  <si>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</si>
  <si>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</si>
  <si>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</si>
  <si>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</si>
  <si>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</si>
  <si>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</si>
  <si>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</si>
  <si>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</si>
  <si>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</si>
  <si>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山国町</t>
  </si>
  <si>
    <t>宇佐郡</t>
  </si>
  <si>
    <t>院内町</t>
  </si>
  <si>
    <t>安心院町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</si>
  <si>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</si>
  <si>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</si>
  <si>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</si>
  <si>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</si>
  <si>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</si>
  <si>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</si>
  <si>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</si>
  <si>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</si>
  <si>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</si>
  <si>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</si>
  <si>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高</t>
  </si>
  <si>
    <t>竹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</si>
  <si>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</si>
  <si>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</si>
  <si>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</si>
  <si>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</si>
  <si>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</si>
  <si>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</si>
  <si>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</si>
  <si>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</si>
  <si>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</si>
  <si>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</si>
  <si>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</si>
  <si>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日</t>
  </si>
  <si>
    <t>山</t>
  </si>
  <si>
    <t>野</t>
  </si>
  <si>
    <t>庄</t>
  </si>
  <si>
    <t>湯</t>
  </si>
  <si>
    <t>北</t>
  </si>
  <si>
    <t>大分</t>
  </si>
  <si>
    <t>総数</t>
  </si>
  <si>
    <t>医師</t>
  </si>
  <si>
    <t>薬剤師</t>
  </si>
  <si>
    <t>第４表　　就業医療関係者数・人口10万対医療関係者数，市町村別</t>
  </si>
  <si>
    <t>市部</t>
  </si>
  <si>
    <t>歯科
医師</t>
  </si>
  <si>
    <t>実　　　　　　　数</t>
  </si>
  <si>
    <t>市町村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</si>
  <si>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</si>
  <si>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</si>
  <si>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</si>
  <si>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</si>
  <si>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</si>
  <si>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</si>
  <si>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</si>
  <si>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</si>
  <si>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</si>
  <si>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</si>
  <si>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宇佐市</t>
  </si>
  <si>
    <t>西国東郡</t>
  </si>
  <si>
    <t>大田村</t>
  </si>
  <si>
    <t>真玉村</t>
  </si>
  <si>
    <t>香々地町</t>
  </si>
  <si>
    <t>東国東郡</t>
  </si>
  <si>
    <t>国見町</t>
  </si>
  <si>
    <t>姫島村</t>
  </si>
  <si>
    <t>国東町</t>
  </si>
  <si>
    <t>安岐町</t>
  </si>
  <si>
    <t>武蔵町</t>
  </si>
  <si>
    <t>速見郡</t>
  </si>
  <si>
    <t>日出町</t>
  </si>
  <si>
    <t>山香町</t>
  </si>
  <si>
    <t>大分郡</t>
  </si>
  <si>
    <t>野津原町</t>
  </si>
  <si>
    <t>庄内町</t>
  </si>
  <si>
    <t>湯布院町</t>
  </si>
  <si>
    <t>北海部郡</t>
  </si>
  <si>
    <t>佐賀関町</t>
  </si>
  <si>
    <t>竹田市</t>
  </si>
  <si>
    <t>南海部郡</t>
  </si>
  <si>
    <t>上浦町</t>
  </si>
  <si>
    <t>弥生町</t>
  </si>
  <si>
    <t>本匠村</t>
  </si>
  <si>
    <t>大分県計</t>
  </si>
  <si>
    <t>市計</t>
  </si>
  <si>
    <t>郡計</t>
  </si>
  <si>
    <t>別府市</t>
  </si>
  <si>
    <t>中津市</t>
  </si>
  <si>
    <t>佐伯市</t>
  </si>
  <si>
    <t>臼杵市</t>
  </si>
  <si>
    <t>津久見市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</si>
  <si>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</si>
  <si>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</si>
  <si>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</si>
  <si>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</si>
  <si>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</si>
  <si>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</si>
  <si>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</si>
  <si>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</si>
  <si>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国東町</t>
  </si>
  <si>
    <t>安岐町</t>
  </si>
  <si>
    <t>日出町</t>
  </si>
  <si>
    <t>山香町</t>
  </si>
  <si>
    <t>野津原町</t>
  </si>
  <si>
    <t>挾間町</t>
  </si>
  <si>
    <t>上浦町</t>
  </si>
  <si>
    <t>直川村</t>
  </si>
  <si>
    <t>鶴見町</t>
  </si>
  <si>
    <t>蒲江町</t>
  </si>
  <si>
    <t>直入郡</t>
  </si>
  <si>
    <t>荻町</t>
  </si>
  <si>
    <t>久住町</t>
  </si>
  <si>
    <t>直入町</t>
  </si>
  <si>
    <t>玖珠郡</t>
  </si>
  <si>
    <t>玖珠町</t>
  </si>
  <si>
    <t>日田郡</t>
  </si>
  <si>
    <t>中津江村</t>
  </si>
  <si>
    <t>上津江村</t>
  </si>
  <si>
    <t>天瀬町</t>
  </si>
  <si>
    <t>下毛郡</t>
  </si>
  <si>
    <t>三光村</t>
  </si>
  <si>
    <t>本耶馬渓町</t>
  </si>
  <si>
    <t>耶馬渓町</t>
  </si>
  <si>
    <t>安心院町</t>
  </si>
  <si>
    <t>実数</t>
  </si>
  <si>
    <t>人口10万対数</t>
  </si>
  <si>
    <t>歯　科
衛生士</t>
  </si>
  <si>
    <t>歯　科
技工士</t>
  </si>
  <si>
    <t>挾間町</t>
  </si>
  <si>
    <t>本耶馬渓町</t>
  </si>
  <si>
    <t>耶馬渓町</t>
  </si>
  <si>
    <t>医療関係者
４ 表（２－１）</t>
  </si>
  <si>
    <t>医療関係者
４ 表（２－２）</t>
  </si>
  <si>
    <t>挾</t>
  </si>
  <si>
    <t xml:space="preserve"> </t>
  </si>
  <si>
    <t>s1401から値を貼り付け</t>
  </si>
  <si>
    <t>平成14年末</t>
  </si>
  <si>
    <t>保健師</t>
  </si>
  <si>
    <t>助産師</t>
  </si>
  <si>
    <t>看護師</t>
  </si>
  <si>
    <t>准看　　　護師</t>
  </si>
  <si>
    <t>久住町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</si>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</sst>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&quot;0&quot;;&quot;-&quot;"/>
    <numFmt numFmtId="186" formatCode="#\ ##0.0;&quot;0&quot;;&quot;-&quot;"/>
    <numFmt numFmtId="187" formatCode="#,##0.0;0;&quot;-&quot;"/>
    <numFmt numFmtId="188" formatCode="#\ ##0;0;&quot;-&quot;"/>
    <numFmt numFmtId="189" formatCode="#\ ##0.0;0;&quot;-&quot;"/>
    <numFmt numFmtId="190" formatCode="#\ ###\ ##0"/>
    <numFmt numFmtId="191" formatCode="#\ ##0"/>
  </numFmts>
  <fonts count="1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9"/>
      <color indexed="10"/>
      <name val="ＭＳ 明朝"/>
      <family val="1"/>
    </font>
    <font>
      <sz val="9"/>
      <color indexed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188" fontId="4" fillId="0" borderId="3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4" fillId="0" borderId="3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88" fontId="6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9" fillId="0" borderId="0" xfId="0" applyFont="1" applyBorder="1" applyAlignment="1" quotePrefix="1">
      <alignment horizontal="distributed"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9" fillId="0" borderId="5" xfId="0" applyFont="1" applyBorder="1" applyAlignment="1" quotePrefix="1">
      <alignment horizontal="distributed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9" fontId="6" fillId="0" borderId="4" xfId="0" applyNumberFormat="1" applyFont="1" applyBorder="1" applyAlignment="1">
      <alignment horizontal="right" vertical="center"/>
    </xf>
    <xf numFmtId="189" fontId="6" fillId="0" borderId="7" xfId="0" applyNumberFormat="1" applyFont="1" applyBorder="1" applyAlignment="1">
      <alignment horizontal="right" vertical="center"/>
    </xf>
    <xf numFmtId="189" fontId="6" fillId="0" borderId="5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9" fontId="7" fillId="0" borderId="5" xfId="0" applyNumberFormat="1" applyFont="1" applyBorder="1" applyAlignment="1">
      <alignment horizontal="right" vertical="center"/>
    </xf>
    <xf numFmtId="189" fontId="7" fillId="0" borderId="3" xfId="0" applyNumberFormat="1" applyFont="1" applyBorder="1" applyAlignment="1">
      <alignment horizontal="right" vertical="center"/>
    </xf>
    <xf numFmtId="189" fontId="7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90" fontId="14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1" fontId="15" fillId="0" borderId="2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 quotePrefix="1">
      <alignment horizontal="left" vertical="center"/>
    </xf>
    <xf numFmtId="49" fontId="9" fillId="0" borderId="2" xfId="0" applyNumberFormat="1" applyFont="1" applyBorder="1" applyAlignment="1">
      <alignment vertical="center"/>
    </xf>
    <xf numFmtId="189" fontId="16" fillId="0" borderId="4" xfId="0" applyNumberFormat="1" applyFont="1" applyBorder="1" applyAlignment="1">
      <alignment horizontal="right" vertical="center"/>
    </xf>
    <xf numFmtId="189" fontId="16" fillId="0" borderId="0" xfId="0" applyNumberFormat="1" applyFont="1" applyBorder="1" applyAlignment="1">
      <alignment horizontal="right" vertical="center"/>
    </xf>
    <xf numFmtId="188" fontId="16" fillId="0" borderId="4" xfId="0" applyNumberFormat="1" applyFont="1" applyBorder="1" applyAlignment="1">
      <alignment horizontal="right" vertical="center"/>
    </xf>
    <xf numFmtId="189" fontId="16" fillId="0" borderId="7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9" fontId="16" fillId="0" borderId="5" xfId="0" applyNumberFormat="1" applyFont="1" applyBorder="1" applyAlignment="1">
      <alignment horizontal="right" vertical="center"/>
    </xf>
    <xf numFmtId="188" fontId="16" fillId="0" borderId="0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9" fontId="17" fillId="0" borderId="0" xfId="0" applyNumberFormat="1" applyFont="1" applyBorder="1" applyAlignment="1">
      <alignment horizontal="right" vertical="center"/>
    </xf>
    <xf numFmtId="189" fontId="17" fillId="0" borderId="5" xfId="0" applyNumberFormat="1" applyFont="1" applyBorder="1" applyAlignment="1">
      <alignment horizontal="right" vertical="center"/>
    </xf>
    <xf numFmtId="188" fontId="1" fillId="0" borderId="2" xfId="0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right" vertical="center"/>
    </xf>
    <xf numFmtId="189" fontId="17" fillId="0" borderId="3" xfId="0" applyNumberFormat="1" applyFont="1" applyBorder="1" applyAlignment="1">
      <alignment horizontal="right" vertical="center"/>
    </xf>
    <xf numFmtId="189" fontId="17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9" fillId="0" borderId="0" xfId="0" applyFont="1" applyBorder="1" applyAlignment="1" quotePrefix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 quotePrefix="1">
      <alignment horizontal="distributed" vertical="center" wrapText="1"/>
    </xf>
    <xf numFmtId="0" fontId="5" fillId="0" borderId="15" xfId="0" applyFont="1" applyBorder="1" applyAlignment="1" quotePrefix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Border="1" applyAlignment="1" quotePrefix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 quotePrefix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7" xfId="0" applyFont="1" applyBorder="1" applyAlignment="1" quotePrefix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1.625" style="1" customWidth="1"/>
    <col min="2" max="2" width="9.625" style="1" customWidth="1"/>
    <col min="3" max="3" width="6.625" style="1" customWidth="1"/>
    <col min="4" max="4" width="6.00390625" style="1" customWidth="1"/>
    <col min="5" max="5" width="6.625" style="1" customWidth="1"/>
    <col min="6" max="7" width="6.00390625" style="1" customWidth="1"/>
    <col min="8" max="10" width="6.625" style="1" customWidth="1"/>
    <col min="11" max="11" width="6.00390625" style="1" customWidth="1"/>
    <col min="12" max="12" width="7.875" style="1" customWidth="1"/>
    <col min="13" max="16" width="6.625" style="1" customWidth="1"/>
    <col min="17" max="17" width="7.875" style="1" customWidth="1"/>
    <col min="18" max="20" width="6.625" style="1" customWidth="1"/>
    <col min="21" max="21" width="4.625" style="1" customWidth="1"/>
    <col min="22" max="22" width="9.00390625" style="1" customWidth="1"/>
    <col min="23" max="23" width="2.625" style="1" customWidth="1"/>
    <col min="24" max="24" width="9.00390625" style="1" customWidth="1"/>
    <col min="25" max="25" width="12.25390625" style="1" customWidth="1"/>
    <col min="26" max="16384" width="9.00390625" style="1" customWidth="1"/>
  </cols>
  <sheetData>
    <row r="1" spans="1:21" ht="17.25" customHeight="1">
      <c r="A1" s="97" t="s">
        <v>179</v>
      </c>
      <c r="B1" s="97"/>
      <c r="C1" s="97"/>
      <c r="D1" s="107" t="s">
        <v>91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65"/>
      <c r="U1" s="65"/>
    </row>
    <row r="2" spans="1:21" ht="17.25" customHeight="1">
      <c r="A2" s="97"/>
      <c r="B2" s="97"/>
      <c r="C2" s="9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65"/>
      <c r="U2" s="65"/>
    </row>
    <row r="3" spans="1:21" ht="15" customHeight="1" thickBot="1">
      <c r="A3" s="8"/>
      <c r="B3" s="8" t="s">
        <v>182</v>
      </c>
      <c r="C3" s="8" t="s">
        <v>190</v>
      </c>
      <c r="D3" s="8"/>
      <c r="E3" s="8"/>
      <c r="F3" s="8"/>
      <c r="G3" s="8"/>
      <c r="H3" s="8"/>
      <c r="I3" s="66"/>
      <c r="J3" s="8"/>
      <c r="K3" s="8"/>
      <c r="L3" s="8"/>
      <c r="M3" s="93"/>
      <c r="N3" s="93"/>
      <c r="O3" s="93"/>
      <c r="P3" s="8"/>
      <c r="Q3" s="8"/>
      <c r="R3" s="8"/>
      <c r="S3" s="96" t="s">
        <v>184</v>
      </c>
      <c r="T3" s="96"/>
      <c r="U3" s="96"/>
    </row>
    <row r="4" spans="1:25" ht="15.75" customHeight="1">
      <c r="A4" s="70" t="s">
        <v>95</v>
      </c>
      <c r="B4" s="71"/>
      <c r="C4" s="103" t="s">
        <v>172</v>
      </c>
      <c r="D4" s="104"/>
      <c r="E4" s="104"/>
      <c r="F4" s="104"/>
      <c r="G4" s="104"/>
      <c r="H4" s="104"/>
      <c r="I4" s="104"/>
      <c r="J4" s="104"/>
      <c r="K4" s="105"/>
      <c r="L4" s="90" t="s">
        <v>173</v>
      </c>
      <c r="M4" s="91"/>
      <c r="N4" s="91"/>
      <c r="O4" s="91"/>
      <c r="P4" s="91"/>
      <c r="Q4" s="91"/>
      <c r="R4" s="91"/>
      <c r="S4" s="91"/>
      <c r="T4" s="92"/>
      <c r="U4" s="94" t="s">
        <v>95</v>
      </c>
      <c r="W4" s="29" t="s">
        <v>183</v>
      </c>
      <c r="X4" s="29"/>
      <c r="Y4" s="29"/>
    </row>
    <row r="5" spans="1:25" ht="15.75" customHeight="1">
      <c r="A5" s="72"/>
      <c r="B5" s="68"/>
      <c r="C5" s="85" t="s">
        <v>89</v>
      </c>
      <c r="D5" s="86" t="s">
        <v>93</v>
      </c>
      <c r="E5" s="87" t="s">
        <v>90</v>
      </c>
      <c r="F5" s="86" t="s">
        <v>185</v>
      </c>
      <c r="G5" s="87" t="s">
        <v>186</v>
      </c>
      <c r="H5" s="88" t="s">
        <v>187</v>
      </c>
      <c r="I5" s="99" t="s">
        <v>188</v>
      </c>
      <c r="J5" s="89" t="s">
        <v>174</v>
      </c>
      <c r="K5" s="89" t="s">
        <v>175</v>
      </c>
      <c r="L5" s="86" t="s">
        <v>89</v>
      </c>
      <c r="M5" s="86" t="s">
        <v>93</v>
      </c>
      <c r="N5" s="87" t="s">
        <v>90</v>
      </c>
      <c r="O5" s="86" t="s">
        <v>185</v>
      </c>
      <c r="P5" s="87" t="s">
        <v>186</v>
      </c>
      <c r="Q5" s="88" t="s">
        <v>187</v>
      </c>
      <c r="R5" s="99" t="s">
        <v>188</v>
      </c>
      <c r="S5" s="89" t="s">
        <v>174</v>
      </c>
      <c r="T5" s="101" t="s">
        <v>175</v>
      </c>
      <c r="U5" s="95"/>
      <c r="W5" s="78" t="s">
        <v>95</v>
      </c>
      <c r="X5" s="79"/>
      <c r="Y5" s="73"/>
    </row>
    <row r="6" spans="1:25" ht="22.5" customHeight="1">
      <c r="A6" s="69"/>
      <c r="B6" s="98"/>
      <c r="C6" s="85"/>
      <c r="D6" s="87"/>
      <c r="E6" s="87"/>
      <c r="F6" s="87"/>
      <c r="G6" s="87"/>
      <c r="H6" s="87"/>
      <c r="I6" s="100"/>
      <c r="J6" s="87"/>
      <c r="K6" s="87"/>
      <c r="L6" s="86"/>
      <c r="M6" s="86"/>
      <c r="N6" s="87"/>
      <c r="O6" s="87"/>
      <c r="P6" s="87"/>
      <c r="Q6" s="87"/>
      <c r="R6" s="100"/>
      <c r="S6" s="87"/>
      <c r="T6" s="102"/>
      <c r="U6" s="95"/>
      <c r="V6" s="34"/>
      <c r="W6" s="78"/>
      <c r="X6" s="79"/>
      <c r="Y6" s="74"/>
    </row>
    <row r="7" spans="1:25" s="6" customFormat="1" ht="12" customHeight="1">
      <c r="A7" s="75" t="s">
        <v>88</v>
      </c>
      <c r="B7" s="77"/>
      <c r="C7" s="53">
        <f>SUM(C9,C11)</f>
        <v>2873</v>
      </c>
      <c r="D7" s="53">
        <f aca="true" t="shared" si="0" ref="D7:K7">SUM(D9,D11)</f>
        <v>696</v>
      </c>
      <c r="E7" s="53">
        <f t="shared" si="0"/>
        <v>1648</v>
      </c>
      <c r="F7" s="53">
        <f t="shared" si="0"/>
        <v>514</v>
      </c>
      <c r="G7" s="53">
        <f t="shared" si="0"/>
        <v>256</v>
      </c>
      <c r="H7" s="53">
        <f t="shared" si="0"/>
        <v>8635</v>
      </c>
      <c r="I7" s="53">
        <f t="shared" si="0"/>
        <v>6460</v>
      </c>
      <c r="J7" s="53">
        <f t="shared" si="0"/>
        <v>1110</v>
      </c>
      <c r="K7" s="53">
        <f t="shared" si="0"/>
        <v>599</v>
      </c>
      <c r="L7" s="51">
        <f aca="true" t="shared" si="1" ref="L7:T7">ROUND(C7/$Y7*100000,1)</f>
        <v>235.7</v>
      </c>
      <c r="M7" s="51">
        <f t="shared" si="1"/>
        <v>57.1</v>
      </c>
      <c r="N7" s="51">
        <f t="shared" si="1"/>
        <v>135.2</v>
      </c>
      <c r="O7" s="51">
        <f t="shared" si="1"/>
        <v>42.2</v>
      </c>
      <c r="P7" s="51">
        <f t="shared" si="1"/>
        <v>21</v>
      </c>
      <c r="Q7" s="51">
        <f>ROUNDUP(H7/$Y7*100000,1)</f>
        <v>708.4</v>
      </c>
      <c r="R7" s="51">
        <f t="shared" si="1"/>
        <v>529.9</v>
      </c>
      <c r="S7" s="51">
        <f t="shared" si="1"/>
        <v>91.1</v>
      </c>
      <c r="T7" s="54">
        <f t="shared" si="1"/>
        <v>49.1</v>
      </c>
      <c r="U7" s="47" t="s">
        <v>58</v>
      </c>
      <c r="W7" s="83" t="s">
        <v>131</v>
      </c>
      <c r="X7" s="84"/>
      <c r="Y7" s="43">
        <v>1219058</v>
      </c>
    </row>
    <row r="8" spans="1:25" s="4" customFormat="1" ht="12" customHeight="1">
      <c r="A8" s="21"/>
      <c r="B8" s="22"/>
      <c r="C8" s="55"/>
      <c r="D8" s="55"/>
      <c r="E8" s="55"/>
      <c r="F8" s="55"/>
      <c r="G8" s="55"/>
      <c r="H8" s="55"/>
      <c r="I8" s="55"/>
      <c r="J8" s="55"/>
      <c r="K8" s="55"/>
      <c r="L8" s="52"/>
      <c r="M8" s="52"/>
      <c r="N8" s="52"/>
      <c r="O8" s="52"/>
      <c r="P8" s="52"/>
      <c r="Q8" s="52"/>
      <c r="R8" s="52"/>
      <c r="S8" s="52"/>
      <c r="T8" s="56"/>
      <c r="U8" s="48"/>
      <c r="W8" s="25"/>
      <c r="X8" s="26"/>
      <c r="Y8" s="44"/>
    </row>
    <row r="9" spans="1:25" s="6" customFormat="1" ht="12" customHeight="1">
      <c r="A9" s="75" t="s">
        <v>92</v>
      </c>
      <c r="B9" s="77"/>
      <c r="C9" s="57">
        <f>SUM(C13:C23)</f>
        <v>2090</v>
      </c>
      <c r="D9" s="57">
        <f aca="true" t="shared" si="2" ref="D9:K9">SUM(D13:D23)</f>
        <v>553</v>
      </c>
      <c r="E9" s="57">
        <f t="shared" si="2"/>
        <v>1419</v>
      </c>
      <c r="F9" s="57">
        <f t="shared" si="2"/>
        <v>318</v>
      </c>
      <c r="G9" s="57">
        <f t="shared" si="2"/>
        <v>196</v>
      </c>
      <c r="H9" s="57">
        <f t="shared" si="2"/>
        <v>7138</v>
      </c>
      <c r="I9" s="57">
        <f t="shared" si="2"/>
        <v>5359</v>
      </c>
      <c r="J9" s="57">
        <f t="shared" si="2"/>
        <v>955</v>
      </c>
      <c r="K9" s="57">
        <f t="shared" si="2"/>
        <v>546</v>
      </c>
      <c r="L9" s="52">
        <f aca="true" t="shared" si="3" ref="L9:R9">ROUND(C9/$Y9*100000,1)</f>
        <v>229.3</v>
      </c>
      <c r="M9" s="52">
        <f t="shared" si="3"/>
        <v>60.7</v>
      </c>
      <c r="N9" s="52">
        <f t="shared" si="3"/>
        <v>155.7</v>
      </c>
      <c r="O9" s="52">
        <f t="shared" si="3"/>
        <v>34.9</v>
      </c>
      <c r="P9" s="52">
        <f t="shared" si="3"/>
        <v>21.5</v>
      </c>
      <c r="Q9" s="52">
        <f t="shared" si="3"/>
        <v>783.2</v>
      </c>
      <c r="R9" s="52">
        <f t="shared" si="3"/>
        <v>588</v>
      </c>
      <c r="S9" s="52">
        <f aca="true" t="shared" si="4" ref="S9:S31">ROUND(J9/$Y9*100000,1)</f>
        <v>104.8</v>
      </c>
      <c r="T9" s="56">
        <f aca="true" t="shared" si="5" ref="T9:T31">ROUND(K9/$Y9*100000,1)</f>
        <v>59.9</v>
      </c>
      <c r="U9" s="47" t="s">
        <v>59</v>
      </c>
      <c r="W9" s="75" t="s">
        <v>132</v>
      </c>
      <c r="X9" s="77"/>
      <c r="Y9" s="45">
        <v>911333</v>
      </c>
    </row>
    <row r="10" spans="1:25" s="4" customFormat="1" ht="12" customHeight="1">
      <c r="A10" s="21"/>
      <c r="B10" s="22"/>
      <c r="C10" s="55"/>
      <c r="D10" s="55"/>
      <c r="E10" s="55"/>
      <c r="F10" s="55"/>
      <c r="G10" s="55"/>
      <c r="H10" s="55"/>
      <c r="I10" s="55"/>
      <c r="J10" s="55"/>
      <c r="K10" s="55"/>
      <c r="L10" s="52"/>
      <c r="M10" s="52"/>
      <c r="N10" s="52"/>
      <c r="O10" s="52"/>
      <c r="P10" s="52"/>
      <c r="Q10" s="52"/>
      <c r="R10" s="52"/>
      <c r="S10" s="52"/>
      <c r="T10" s="56"/>
      <c r="U10" s="48"/>
      <c r="W10" s="25"/>
      <c r="X10" s="26"/>
      <c r="Y10" s="44"/>
    </row>
    <row r="11" spans="1:25" s="6" customFormat="1" ht="12" customHeight="1">
      <c r="A11" s="75" t="s">
        <v>96</v>
      </c>
      <c r="B11" s="77"/>
      <c r="C11" s="57">
        <f>SUM(C25,C29,C35,C38,C43,'2-2'!C7,'2-2'!C16,'2-2'!C25,'2-2'!C29,'2-2'!C32,'2-2'!C38,'2-2'!C43)</f>
        <v>783</v>
      </c>
      <c r="D11" s="57">
        <f>SUM(D25,D29,D35,D38,D43,'2-2'!D7,'2-2'!D16,'2-2'!D25,'2-2'!D29,'2-2'!D32,'2-2'!D38,'2-2'!D43)</f>
        <v>143</v>
      </c>
      <c r="E11" s="57">
        <f>SUM(E25,E29,E35,E38,E43,'2-2'!E7,'2-2'!E16,'2-2'!E25,'2-2'!E29,'2-2'!E32,'2-2'!E38,'2-2'!E43)</f>
        <v>229</v>
      </c>
      <c r="F11" s="57">
        <f>SUM(F25,F29,F35,F38,F43,'2-2'!F7,'2-2'!F16,'2-2'!F25,'2-2'!F29,'2-2'!F32,'2-2'!F38,'2-2'!F43)</f>
        <v>196</v>
      </c>
      <c r="G11" s="57">
        <f>SUM(G25,G29,G35,G38,G43,'2-2'!G7,'2-2'!G16,'2-2'!G25,'2-2'!G29,'2-2'!G32,'2-2'!G38,'2-2'!G43)</f>
        <v>60</v>
      </c>
      <c r="H11" s="57">
        <f>SUM(H25,H29,H35,H38,H43,'2-2'!H7,'2-2'!H16,'2-2'!H25,'2-2'!H29,'2-2'!H32,'2-2'!H38,'2-2'!H43)</f>
        <v>1497</v>
      </c>
      <c r="I11" s="57">
        <f>SUM(I25,I29,I35,I38,I43,'2-2'!I7,'2-2'!I16,'2-2'!I25,'2-2'!I29,'2-2'!I32,'2-2'!I38,'2-2'!I43)</f>
        <v>1101</v>
      </c>
      <c r="J11" s="57">
        <f>SUM(J25,J29,J35,J38,J43,'2-2'!J7,'2-2'!J16,'2-2'!J25,'2-2'!J29,'2-2'!J32,'2-2'!J38,'2-2'!J43)</f>
        <v>155</v>
      </c>
      <c r="K11" s="57">
        <f>SUM(K25,K29,K35,K38,K43,'2-2'!K7,'2-2'!K16,'2-2'!K25,'2-2'!K29,'2-2'!K32,'2-2'!K38,'2-2'!K43)</f>
        <v>53</v>
      </c>
      <c r="L11" s="52">
        <f aca="true" t="shared" si="6" ref="L11:T11">ROUND(C11/$Y11*100000,1)</f>
        <v>254.4</v>
      </c>
      <c r="M11" s="52">
        <f t="shared" si="6"/>
        <v>46.5</v>
      </c>
      <c r="N11" s="52">
        <f t="shared" si="6"/>
        <v>74.4</v>
      </c>
      <c r="O11" s="52">
        <f t="shared" si="6"/>
        <v>63.7</v>
      </c>
      <c r="P11" s="52">
        <f t="shared" si="6"/>
        <v>19.5</v>
      </c>
      <c r="Q11" s="52">
        <f t="shared" si="6"/>
        <v>486.5</v>
      </c>
      <c r="R11" s="52">
        <f t="shared" si="6"/>
        <v>357.8</v>
      </c>
      <c r="S11" s="52">
        <f t="shared" si="6"/>
        <v>50.4</v>
      </c>
      <c r="T11" s="56">
        <f t="shared" si="6"/>
        <v>17.2</v>
      </c>
      <c r="U11" s="47" t="s">
        <v>60</v>
      </c>
      <c r="W11" s="75" t="s">
        <v>133</v>
      </c>
      <c r="X11" s="77"/>
      <c r="Y11" s="45">
        <v>307725</v>
      </c>
    </row>
    <row r="12" spans="1:25" s="4" customFormat="1" ht="12" customHeight="1">
      <c r="A12" s="21"/>
      <c r="B12" s="22"/>
      <c r="C12" s="58"/>
      <c r="D12" s="58"/>
      <c r="E12" s="58"/>
      <c r="F12" s="58"/>
      <c r="G12" s="58"/>
      <c r="H12" s="58"/>
      <c r="I12" s="58"/>
      <c r="J12" s="58"/>
      <c r="K12" s="58"/>
      <c r="L12" s="52"/>
      <c r="M12" s="52"/>
      <c r="N12" s="52"/>
      <c r="O12" s="52"/>
      <c r="P12" s="52"/>
      <c r="Q12" s="52"/>
      <c r="R12" s="52"/>
      <c r="S12" s="52"/>
      <c r="T12" s="56"/>
      <c r="U12" s="48"/>
      <c r="W12" s="25"/>
      <c r="X12" s="26"/>
      <c r="Y12" s="44"/>
    </row>
    <row r="13" spans="1:25" s="4" customFormat="1" ht="12" customHeight="1">
      <c r="A13" s="80" t="s">
        <v>97</v>
      </c>
      <c r="B13" s="106"/>
      <c r="C13" s="58">
        <v>959</v>
      </c>
      <c r="D13" s="58">
        <v>254</v>
      </c>
      <c r="E13" s="58">
        <v>740</v>
      </c>
      <c r="F13" s="58">
        <v>132</v>
      </c>
      <c r="G13" s="58">
        <v>119</v>
      </c>
      <c r="H13" s="58">
        <v>3150</v>
      </c>
      <c r="I13" s="58">
        <v>2112</v>
      </c>
      <c r="J13" s="58">
        <v>518</v>
      </c>
      <c r="K13" s="58">
        <v>302</v>
      </c>
      <c r="L13" s="59">
        <f aca="true" t="shared" si="7" ref="L13:L23">ROUND(C13/$Y13*100000,1)</f>
        <v>217.4</v>
      </c>
      <c r="M13" s="59">
        <f aca="true" t="shared" si="8" ref="M13:M23">ROUND(D13/$Y13*100000,1)</f>
        <v>57.6</v>
      </c>
      <c r="N13" s="59">
        <f aca="true" t="shared" si="9" ref="N13:N23">ROUND(E13/$Y13*100000,1)</f>
        <v>167.8</v>
      </c>
      <c r="O13" s="59">
        <f aca="true" t="shared" si="10" ref="O13:O23">ROUND(F13/$Y13*100000,1)</f>
        <v>29.9</v>
      </c>
      <c r="P13" s="59">
        <f aca="true" t="shared" si="11" ref="P13:P23">ROUND(G13/$Y13*100000,1)</f>
        <v>27</v>
      </c>
      <c r="Q13" s="59">
        <f aca="true" t="shared" si="12" ref="Q13:Q23">ROUND(H13/$Y13*100000,1)</f>
        <v>714.2</v>
      </c>
      <c r="R13" s="59">
        <f aca="true" t="shared" si="13" ref="R13:R23">ROUND(I13/$Y13*100000,1)</f>
        <v>478.8</v>
      </c>
      <c r="S13" s="59">
        <f t="shared" si="4"/>
        <v>117.4</v>
      </c>
      <c r="T13" s="60">
        <f t="shared" si="5"/>
        <v>68.5</v>
      </c>
      <c r="U13" s="48" t="s">
        <v>61</v>
      </c>
      <c r="W13" s="80" t="s">
        <v>97</v>
      </c>
      <c r="X13" s="81"/>
      <c r="Y13" s="44">
        <v>441083</v>
      </c>
    </row>
    <row r="14" spans="1:25" s="4" customFormat="1" ht="12" customHeight="1">
      <c r="A14" s="80" t="s">
        <v>98</v>
      </c>
      <c r="B14" s="106"/>
      <c r="C14" s="58">
        <v>472</v>
      </c>
      <c r="D14" s="58">
        <v>80</v>
      </c>
      <c r="E14" s="58">
        <v>207</v>
      </c>
      <c r="F14" s="58">
        <v>46</v>
      </c>
      <c r="G14" s="58">
        <v>35</v>
      </c>
      <c r="H14" s="58">
        <v>1714</v>
      </c>
      <c r="I14" s="58">
        <v>980</v>
      </c>
      <c r="J14" s="58">
        <v>156</v>
      </c>
      <c r="K14" s="58">
        <v>92</v>
      </c>
      <c r="L14" s="59">
        <f t="shared" si="7"/>
        <v>372.4</v>
      </c>
      <c r="M14" s="59">
        <f t="shared" si="8"/>
        <v>63.1</v>
      </c>
      <c r="N14" s="59">
        <f t="shared" si="9"/>
        <v>163.3</v>
      </c>
      <c r="O14" s="59">
        <f t="shared" si="10"/>
        <v>36.3</v>
      </c>
      <c r="P14" s="59">
        <f t="shared" si="11"/>
        <v>27.6</v>
      </c>
      <c r="Q14" s="59">
        <f t="shared" si="12"/>
        <v>1352.4</v>
      </c>
      <c r="R14" s="59">
        <f t="shared" si="13"/>
        <v>773.2</v>
      </c>
      <c r="S14" s="59">
        <f t="shared" si="4"/>
        <v>123.1</v>
      </c>
      <c r="T14" s="60">
        <f t="shared" si="5"/>
        <v>72.6</v>
      </c>
      <c r="U14" s="48" t="s">
        <v>62</v>
      </c>
      <c r="W14" s="80" t="s">
        <v>134</v>
      </c>
      <c r="X14" s="81"/>
      <c r="Y14" s="44">
        <v>126738</v>
      </c>
    </row>
    <row r="15" spans="1:25" s="4" customFormat="1" ht="12" customHeight="1">
      <c r="A15" s="80" t="s">
        <v>99</v>
      </c>
      <c r="B15" s="106"/>
      <c r="C15" s="58">
        <v>158</v>
      </c>
      <c r="D15" s="58">
        <v>49</v>
      </c>
      <c r="E15" s="58">
        <v>95</v>
      </c>
      <c r="F15" s="58">
        <v>19</v>
      </c>
      <c r="G15" s="58">
        <v>4</v>
      </c>
      <c r="H15" s="58">
        <v>546</v>
      </c>
      <c r="I15" s="58">
        <v>465</v>
      </c>
      <c r="J15" s="58">
        <v>56</v>
      </c>
      <c r="K15" s="58">
        <v>33</v>
      </c>
      <c r="L15" s="59">
        <f t="shared" si="7"/>
        <v>236.5</v>
      </c>
      <c r="M15" s="59">
        <f t="shared" si="8"/>
        <v>73.3</v>
      </c>
      <c r="N15" s="59">
        <f t="shared" si="9"/>
        <v>142.2</v>
      </c>
      <c r="O15" s="59">
        <f t="shared" si="10"/>
        <v>28.4</v>
      </c>
      <c r="P15" s="59">
        <f t="shared" si="11"/>
        <v>6</v>
      </c>
      <c r="Q15" s="59">
        <f t="shared" si="12"/>
        <v>817.3</v>
      </c>
      <c r="R15" s="59">
        <f t="shared" si="13"/>
        <v>696</v>
      </c>
      <c r="S15" s="59">
        <f t="shared" si="4"/>
        <v>83.8</v>
      </c>
      <c r="T15" s="60">
        <f t="shared" si="5"/>
        <v>49.4</v>
      </c>
      <c r="U15" s="48" t="s">
        <v>63</v>
      </c>
      <c r="W15" s="80" t="s">
        <v>135</v>
      </c>
      <c r="X15" s="81"/>
      <c r="Y15" s="44">
        <v>66808</v>
      </c>
    </row>
    <row r="16" spans="1:25" s="4" customFormat="1" ht="12" customHeight="1">
      <c r="A16" s="80" t="s">
        <v>100</v>
      </c>
      <c r="B16" s="106"/>
      <c r="C16" s="58">
        <v>116</v>
      </c>
      <c r="D16" s="58">
        <v>44</v>
      </c>
      <c r="E16" s="58">
        <v>101</v>
      </c>
      <c r="F16" s="58">
        <v>23</v>
      </c>
      <c r="G16" s="58">
        <v>8</v>
      </c>
      <c r="H16" s="58">
        <v>414</v>
      </c>
      <c r="I16" s="58">
        <v>482</v>
      </c>
      <c r="J16" s="58">
        <v>54</v>
      </c>
      <c r="K16" s="58">
        <v>22</v>
      </c>
      <c r="L16" s="59">
        <f t="shared" si="7"/>
        <v>187.2</v>
      </c>
      <c r="M16" s="59">
        <f t="shared" si="8"/>
        <v>71</v>
      </c>
      <c r="N16" s="59">
        <f t="shared" si="9"/>
        <v>163</v>
      </c>
      <c r="O16" s="59">
        <f t="shared" si="10"/>
        <v>37.1</v>
      </c>
      <c r="P16" s="59">
        <f t="shared" si="11"/>
        <v>12.9</v>
      </c>
      <c r="Q16" s="59">
        <f t="shared" si="12"/>
        <v>668.2</v>
      </c>
      <c r="R16" s="59">
        <f t="shared" si="13"/>
        <v>778</v>
      </c>
      <c r="S16" s="59">
        <f t="shared" si="4"/>
        <v>87.2</v>
      </c>
      <c r="T16" s="60">
        <f t="shared" si="5"/>
        <v>35.5</v>
      </c>
      <c r="U16" s="48" t="s">
        <v>64</v>
      </c>
      <c r="W16" s="80" t="s">
        <v>100</v>
      </c>
      <c r="X16" s="81"/>
      <c r="Y16" s="44">
        <v>61957</v>
      </c>
    </row>
    <row r="17" spans="1:25" s="4" customFormat="1" ht="12" customHeight="1">
      <c r="A17" s="80" t="s">
        <v>101</v>
      </c>
      <c r="B17" s="106"/>
      <c r="C17" s="58">
        <v>122</v>
      </c>
      <c r="D17" s="58">
        <v>30</v>
      </c>
      <c r="E17" s="58">
        <v>89</v>
      </c>
      <c r="F17" s="58">
        <v>23</v>
      </c>
      <c r="G17" s="58">
        <v>11</v>
      </c>
      <c r="H17" s="58">
        <v>486</v>
      </c>
      <c r="I17" s="58">
        <v>306</v>
      </c>
      <c r="J17" s="58">
        <v>43</v>
      </c>
      <c r="K17" s="58">
        <v>26</v>
      </c>
      <c r="L17" s="59">
        <f t="shared" si="7"/>
        <v>246.5</v>
      </c>
      <c r="M17" s="59">
        <f t="shared" si="8"/>
        <v>60.6</v>
      </c>
      <c r="N17" s="59">
        <f t="shared" si="9"/>
        <v>179.9</v>
      </c>
      <c r="O17" s="59">
        <f t="shared" si="10"/>
        <v>46.5</v>
      </c>
      <c r="P17" s="59">
        <f t="shared" si="11"/>
        <v>22.2</v>
      </c>
      <c r="Q17" s="59">
        <f t="shared" si="12"/>
        <v>982.1</v>
      </c>
      <c r="R17" s="59">
        <f t="shared" si="13"/>
        <v>618.4</v>
      </c>
      <c r="S17" s="59">
        <f t="shared" si="4"/>
        <v>86.9</v>
      </c>
      <c r="T17" s="60">
        <f t="shared" si="5"/>
        <v>52.5</v>
      </c>
      <c r="U17" s="48" t="s">
        <v>65</v>
      </c>
      <c r="W17" s="80" t="s">
        <v>136</v>
      </c>
      <c r="X17" s="81"/>
      <c r="Y17" s="44">
        <v>49484</v>
      </c>
    </row>
    <row r="18" spans="1:25" s="4" customFormat="1" ht="12" customHeight="1">
      <c r="A18" s="80" t="s">
        <v>102</v>
      </c>
      <c r="B18" s="106"/>
      <c r="C18" s="58">
        <v>56</v>
      </c>
      <c r="D18" s="58">
        <v>19</v>
      </c>
      <c r="E18" s="58">
        <v>46</v>
      </c>
      <c r="F18" s="58">
        <v>20</v>
      </c>
      <c r="G18" s="58">
        <v>6</v>
      </c>
      <c r="H18" s="58">
        <v>184</v>
      </c>
      <c r="I18" s="58">
        <v>218</v>
      </c>
      <c r="J18" s="58">
        <v>24</v>
      </c>
      <c r="K18" s="58">
        <v>6</v>
      </c>
      <c r="L18" s="59">
        <f t="shared" si="7"/>
        <v>158.8</v>
      </c>
      <c r="M18" s="59">
        <f t="shared" si="8"/>
        <v>53.9</v>
      </c>
      <c r="N18" s="59">
        <f t="shared" si="9"/>
        <v>130.4</v>
      </c>
      <c r="O18" s="59">
        <f t="shared" si="10"/>
        <v>56.7</v>
      </c>
      <c r="P18" s="59">
        <f t="shared" si="11"/>
        <v>17</v>
      </c>
      <c r="Q18" s="59">
        <f t="shared" si="12"/>
        <v>521.7</v>
      </c>
      <c r="R18" s="59">
        <f t="shared" si="13"/>
        <v>618.1</v>
      </c>
      <c r="S18" s="59">
        <f t="shared" si="4"/>
        <v>68</v>
      </c>
      <c r="T18" s="60">
        <f t="shared" si="5"/>
        <v>17</v>
      </c>
      <c r="U18" s="48" t="s">
        <v>66</v>
      </c>
      <c r="W18" s="82" t="s">
        <v>137</v>
      </c>
      <c r="X18" s="81"/>
      <c r="Y18" s="44">
        <v>35272</v>
      </c>
    </row>
    <row r="19" spans="1:25" s="4" customFormat="1" ht="12" customHeight="1">
      <c r="A19" s="80" t="s">
        <v>103</v>
      </c>
      <c r="B19" s="106"/>
      <c r="C19" s="58">
        <v>26</v>
      </c>
      <c r="D19" s="58">
        <v>6</v>
      </c>
      <c r="E19" s="58">
        <v>18</v>
      </c>
      <c r="F19" s="58">
        <v>8</v>
      </c>
      <c r="G19" s="58">
        <v>4</v>
      </c>
      <c r="H19" s="58">
        <v>85</v>
      </c>
      <c r="I19" s="58">
        <v>73</v>
      </c>
      <c r="J19" s="58">
        <v>15</v>
      </c>
      <c r="K19" s="58">
        <v>8</v>
      </c>
      <c r="L19" s="59">
        <f t="shared" si="7"/>
        <v>115.3</v>
      </c>
      <c r="M19" s="59">
        <f t="shared" si="8"/>
        <v>26.6</v>
      </c>
      <c r="N19" s="59">
        <f t="shared" si="9"/>
        <v>79.8</v>
      </c>
      <c r="O19" s="59">
        <f t="shared" si="10"/>
        <v>35.5</v>
      </c>
      <c r="P19" s="59">
        <f t="shared" si="11"/>
        <v>17.7</v>
      </c>
      <c r="Q19" s="59">
        <f t="shared" si="12"/>
        <v>377</v>
      </c>
      <c r="R19" s="59">
        <f t="shared" si="13"/>
        <v>323.7</v>
      </c>
      <c r="S19" s="59">
        <f t="shared" si="4"/>
        <v>66.5</v>
      </c>
      <c r="T19" s="60">
        <f t="shared" si="5"/>
        <v>35.5</v>
      </c>
      <c r="U19" s="48" t="s">
        <v>67</v>
      </c>
      <c r="W19" s="80" t="s">
        <v>138</v>
      </c>
      <c r="X19" s="81"/>
      <c r="Y19" s="44">
        <v>22549</v>
      </c>
    </row>
    <row r="20" spans="1:25" s="4" customFormat="1" ht="12" customHeight="1">
      <c r="A20" s="80" t="s">
        <v>126</v>
      </c>
      <c r="B20" s="106"/>
      <c r="C20" s="58">
        <v>34</v>
      </c>
      <c r="D20" s="58">
        <v>9</v>
      </c>
      <c r="E20" s="58">
        <v>18</v>
      </c>
      <c r="F20" s="58">
        <v>14</v>
      </c>
      <c r="G20" s="58">
        <v>1</v>
      </c>
      <c r="H20" s="58">
        <v>79</v>
      </c>
      <c r="I20" s="58">
        <v>156</v>
      </c>
      <c r="J20" s="58">
        <v>16</v>
      </c>
      <c r="K20" s="58">
        <v>2</v>
      </c>
      <c r="L20" s="59">
        <f t="shared" si="7"/>
        <v>200.9</v>
      </c>
      <c r="M20" s="59">
        <f t="shared" si="8"/>
        <v>53.2</v>
      </c>
      <c r="N20" s="59">
        <f t="shared" si="9"/>
        <v>106.4</v>
      </c>
      <c r="O20" s="59">
        <f t="shared" si="10"/>
        <v>82.7</v>
      </c>
      <c r="P20" s="59">
        <f t="shared" si="11"/>
        <v>5.9</v>
      </c>
      <c r="Q20" s="59">
        <f t="shared" si="12"/>
        <v>466.8</v>
      </c>
      <c r="R20" s="59">
        <f t="shared" si="13"/>
        <v>921.9</v>
      </c>
      <c r="S20" s="59">
        <f t="shared" si="4"/>
        <v>94.6</v>
      </c>
      <c r="T20" s="60">
        <f t="shared" si="5"/>
        <v>11.8</v>
      </c>
      <c r="U20" s="48" t="s">
        <v>69</v>
      </c>
      <c r="W20" s="80" t="s">
        <v>126</v>
      </c>
      <c r="X20" s="81"/>
      <c r="Y20" s="44">
        <v>16922</v>
      </c>
    </row>
    <row r="21" spans="1:25" s="4" customFormat="1" ht="12" customHeight="1">
      <c r="A21" s="80" t="s">
        <v>104</v>
      </c>
      <c r="B21" s="106"/>
      <c r="C21" s="58">
        <v>34</v>
      </c>
      <c r="D21" s="58">
        <v>24</v>
      </c>
      <c r="E21" s="58">
        <v>25</v>
      </c>
      <c r="F21" s="58">
        <v>7</v>
      </c>
      <c r="G21" s="58">
        <v>0</v>
      </c>
      <c r="H21" s="58">
        <v>93</v>
      </c>
      <c r="I21" s="58">
        <v>107</v>
      </c>
      <c r="J21" s="58">
        <v>16</v>
      </c>
      <c r="K21" s="58">
        <v>34</v>
      </c>
      <c r="L21" s="59">
        <f t="shared" si="7"/>
        <v>185.4</v>
      </c>
      <c r="M21" s="59">
        <f t="shared" si="8"/>
        <v>130.9</v>
      </c>
      <c r="N21" s="59">
        <f t="shared" si="9"/>
        <v>136.4</v>
      </c>
      <c r="O21" s="59">
        <f t="shared" si="10"/>
        <v>38.2</v>
      </c>
      <c r="P21" s="59">
        <f t="shared" si="11"/>
        <v>0</v>
      </c>
      <c r="Q21" s="59">
        <f t="shared" si="12"/>
        <v>507.2</v>
      </c>
      <c r="R21" s="59">
        <f t="shared" si="13"/>
        <v>583.6</v>
      </c>
      <c r="S21" s="59">
        <f t="shared" si="4"/>
        <v>87.3</v>
      </c>
      <c r="T21" s="60">
        <f t="shared" si="5"/>
        <v>185.4</v>
      </c>
      <c r="U21" s="48" t="s">
        <v>68</v>
      </c>
      <c r="W21" s="80" t="s">
        <v>139</v>
      </c>
      <c r="X21" s="81"/>
      <c r="Y21" s="44">
        <v>18335</v>
      </c>
    </row>
    <row r="22" spans="1:25" s="4" customFormat="1" ht="12" customHeight="1">
      <c r="A22" s="80" t="s">
        <v>105</v>
      </c>
      <c r="B22" s="106"/>
      <c r="C22" s="58">
        <v>24</v>
      </c>
      <c r="D22" s="58">
        <v>12</v>
      </c>
      <c r="E22" s="58">
        <v>19</v>
      </c>
      <c r="F22" s="58">
        <v>7</v>
      </c>
      <c r="G22" s="58">
        <v>1</v>
      </c>
      <c r="H22" s="58">
        <v>65</v>
      </c>
      <c r="I22" s="58">
        <v>79</v>
      </c>
      <c r="J22" s="58">
        <v>19</v>
      </c>
      <c r="K22" s="58">
        <v>11</v>
      </c>
      <c r="L22" s="59">
        <f t="shared" si="7"/>
        <v>104.6</v>
      </c>
      <c r="M22" s="59">
        <f t="shared" si="8"/>
        <v>52.3</v>
      </c>
      <c r="N22" s="59">
        <f t="shared" si="9"/>
        <v>82.8</v>
      </c>
      <c r="O22" s="59">
        <f t="shared" si="10"/>
        <v>30.5</v>
      </c>
      <c r="P22" s="59">
        <f t="shared" si="11"/>
        <v>4.4</v>
      </c>
      <c r="Q22" s="59">
        <f t="shared" si="12"/>
        <v>283.3</v>
      </c>
      <c r="R22" s="59">
        <f t="shared" si="13"/>
        <v>344.3</v>
      </c>
      <c r="S22" s="59">
        <f t="shared" si="4"/>
        <v>82.8</v>
      </c>
      <c r="T22" s="60">
        <f t="shared" si="5"/>
        <v>47.9</v>
      </c>
      <c r="U22" s="48" t="s">
        <v>70</v>
      </c>
      <c r="W22" s="80" t="s">
        <v>140</v>
      </c>
      <c r="X22" s="81"/>
      <c r="Y22" s="44">
        <v>22942</v>
      </c>
    </row>
    <row r="23" spans="1:25" s="4" customFormat="1" ht="12" customHeight="1">
      <c r="A23" s="80" t="s">
        <v>106</v>
      </c>
      <c r="B23" s="106"/>
      <c r="C23" s="58">
        <v>89</v>
      </c>
      <c r="D23" s="58">
        <v>26</v>
      </c>
      <c r="E23" s="58">
        <v>61</v>
      </c>
      <c r="F23" s="58">
        <v>19</v>
      </c>
      <c r="G23" s="58">
        <v>7</v>
      </c>
      <c r="H23" s="58">
        <v>322</v>
      </c>
      <c r="I23" s="58">
        <v>381</v>
      </c>
      <c r="J23" s="58">
        <v>38</v>
      </c>
      <c r="K23" s="58">
        <v>10</v>
      </c>
      <c r="L23" s="59">
        <f t="shared" si="7"/>
        <v>180.7</v>
      </c>
      <c r="M23" s="59">
        <f t="shared" si="8"/>
        <v>52.8</v>
      </c>
      <c r="N23" s="59">
        <f t="shared" si="9"/>
        <v>123.9</v>
      </c>
      <c r="O23" s="59">
        <f t="shared" si="10"/>
        <v>38.6</v>
      </c>
      <c r="P23" s="59">
        <f t="shared" si="11"/>
        <v>14.2</v>
      </c>
      <c r="Q23" s="59">
        <f t="shared" si="12"/>
        <v>653.9</v>
      </c>
      <c r="R23" s="59">
        <f t="shared" si="13"/>
        <v>773.7</v>
      </c>
      <c r="S23" s="59">
        <f t="shared" si="4"/>
        <v>77.2</v>
      </c>
      <c r="T23" s="60">
        <f t="shared" si="5"/>
        <v>20.3</v>
      </c>
      <c r="U23" s="48" t="s">
        <v>71</v>
      </c>
      <c r="W23" s="80" t="s">
        <v>141</v>
      </c>
      <c r="X23" s="81"/>
      <c r="Y23" s="44">
        <v>49243</v>
      </c>
    </row>
    <row r="24" spans="1:25" s="4" customFormat="1" ht="12" customHeight="1">
      <c r="A24" s="21"/>
      <c r="B24" s="22"/>
      <c r="C24" s="58"/>
      <c r="D24" s="58"/>
      <c r="E24" s="58"/>
      <c r="F24" s="58"/>
      <c r="G24" s="58"/>
      <c r="H24" s="58"/>
      <c r="I24" s="58"/>
      <c r="J24" s="58"/>
      <c r="K24" s="58"/>
      <c r="L24" s="52"/>
      <c r="M24" s="52"/>
      <c r="N24" s="52"/>
      <c r="O24" s="52"/>
      <c r="P24" s="52"/>
      <c r="Q24" s="52"/>
      <c r="R24" s="52"/>
      <c r="S24" s="52"/>
      <c r="T24" s="56"/>
      <c r="U24" s="48"/>
      <c r="W24" s="21"/>
      <c r="X24" s="22"/>
      <c r="Y24" s="44"/>
    </row>
    <row r="25" spans="1:25" s="6" customFormat="1" ht="12" customHeight="1">
      <c r="A25" s="75" t="s">
        <v>107</v>
      </c>
      <c r="B25" s="77"/>
      <c r="C25" s="57">
        <f>SUM(C26:C28)</f>
        <v>7</v>
      </c>
      <c r="D25" s="57">
        <f aca="true" t="shared" si="14" ref="D25:K25">SUM(D26:D28)</f>
        <v>4</v>
      </c>
      <c r="E25" s="57">
        <f t="shared" si="14"/>
        <v>3</v>
      </c>
      <c r="F25" s="57">
        <f t="shared" si="14"/>
        <v>8</v>
      </c>
      <c r="G25" s="57">
        <f t="shared" si="14"/>
        <v>0</v>
      </c>
      <c r="H25" s="57">
        <f t="shared" si="14"/>
        <v>9</v>
      </c>
      <c r="I25" s="57">
        <f t="shared" si="14"/>
        <v>24</v>
      </c>
      <c r="J25" s="57">
        <f t="shared" si="14"/>
        <v>2</v>
      </c>
      <c r="K25" s="57">
        <f t="shared" si="14"/>
        <v>1</v>
      </c>
      <c r="L25" s="52">
        <f aca="true" t="shared" si="15" ref="L25:L44">ROUND(C25/$Y25*100000,1)</f>
        <v>74.6</v>
      </c>
      <c r="M25" s="52">
        <f aca="true" t="shared" si="16" ref="M25:M44">ROUND(D25/$Y25*100000,1)</f>
        <v>42.6</v>
      </c>
      <c r="N25" s="52">
        <f aca="true" t="shared" si="17" ref="N25:N44">ROUND(E25/$Y25*100000,1)</f>
        <v>32</v>
      </c>
      <c r="O25" s="52">
        <f aca="true" t="shared" si="18" ref="O25:O44">ROUND(F25/$Y25*100000,1)</f>
        <v>85.3</v>
      </c>
      <c r="P25" s="52">
        <f aca="true" t="shared" si="19" ref="P25:P44">ROUND(G25/$Y25*100000,1)</f>
        <v>0</v>
      </c>
      <c r="Q25" s="52">
        <f aca="true" t="shared" si="20" ref="Q25:Q44">ROUND(H25/$Y25*100000,1)</f>
        <v>95.9</v>
      </c>
      <c r="R25" s="52">
        <f aca="true" t="shared" si="21" ref="R25:R44">ROUND(I25/$Y25*100000,1)</f>
        <v>255.9</v>
      </c>
      <c r="S25" s="52">
        <f t="shared" si="4"/>
        <v>21.3</v>
      </c>
      <c r="T25" s="56">
        <f t="shared" si="5"/>
        <v>10.7</v>
      </c>
      <c r="U25" s="47" t="s">
        <v>72</v>
      </c>
      <c r="W25" s="75" t="s">
        <v>142</v>
      </c>
      <c r="X25" s="76"/>
      <c r="Y25" s="45">
        <v>9380</v>
      </c>
    </row>
    <row r="26" spans="1:25" s="4" customFormat="1" ht="12" customHeight="1">
      <c r="A26" s="21"/>
      <c r="B26" s="22" t="s">
        <v>108</v>
      </c>
      <c r="C26" s="58">
        <v>2</v>
      </c>
      <c r="D26" s="58">
        <v>0</v>
      </c>
      <c r="E26" s="58">
        <v>0</v>
      </c>
      <c r="F26" s="58">
        <v>2</v>
      </c>
      <c r="G26" s="58">
        <v>0</v>
      </c>
      <c r="H26" s="58">
        <v>2</v>
      </c>
      <c r="I26" s="58">
        <v>8</v>
      </c>
      <c r="J26" s="58">
        <v>0</v>
      </c>
      <c r="K26" s="58">
        <v>0</v>
      </c>
      <c r="L26" s="59">
        <f t="shared" si="15"/>
        <v>108</v>
      </c>
      <c r="M26" s="59">
        <f t="shared" si="16"/>
        <v>0</v>
      </c>
      <c r="N26" s="59">
        <f t="shared" si="17"/>
        <v>0</v>
      </c>
      <c r="O26" s="59">
        <f t="shared" si="18"/>
        <v>108</v>
      </c>
      <c r="P26" s="59">
        <f t="shared" si="19"/>
        <v>0</v>
      </c>
      <c r="Q26" s="59">
        <f t="shared" si="20"/>
        <v>108</v>
      </c>
      <c r="R26" s="59">
        <f t="shared" si="21"/>
        <v>432</v>
      </c>
      <c r="S26" s="59">
        <f t="shared" si="4"/>
        <v>0</v>
      </c>
      <c r="T26" s="60">
        <f t="shared" si="5"/>
        <v>0</v>
      </c>
      <c r="U26" s="48" t="s">
        <v>61</v>
      </c>
      <c r="W26" s="21"/>
      <c r="X26" s="22" t="s">
        <v>143</v>
      </c>
      <c r="Y26" s="44">
        <v>1852</v>
      </c>
    </row>
    <row r="27" spans="1:25" s="4" customFormat="1" ht="12" customHeight="1">
      <c r="A27" s="21"/>
      <c r="B27" s="22" t="s">
        <v>109</v>
      </c>
      <c r="C27" s="58">
        <v>3</v>
      </c>
      <c r="D27" s="58">
        <v>1</v>
      </c>
      <c r="E27" s="58">
        <v>3</v>
      </c>
      <c r="F27" s="58">
        <v>3</v>
      </c>
      <c r="G27" s="58">
        <v>0</v>
      </c>
      <c r="H27" s="58">
        <v>1</v>
      </c>
      <c r="I27" s="58">
        <v>9</v>
      </c>
      <c r="J27" s="58">
        <v>1</v>
      </c>
      <c r="K27" s="58">
        <v>0</v>
      </c>
      <c r="L27" s="59">
        <f t="shared" si="15"/>
        <v>77.8</v>
      </c>
      <c r="M27" s="59">
        <f t="shared" si="16"/>
        <v>25.9</v>
      </c>
      <c r="N27" s="59">
        <f t="shared" si="17"/>
        <v>77.8</v>
      </c>
      <c r="O27" s="59">
        <f t="shared" si="18"/>
        <v>77.8</v>
      </c>
      <c r="P27" s="59">
        <f t="shared" si="19"/>
        <v>0</v>
      </c>
      <c r="Q27" s="59">
        <f t="shared" si="20"/>
        <v>25.9</v>
      </c>
      <c r="R27" s="59">
        <f t="shared" si="21"/>
        <v>233.5</v>
      </c>
      <c r="S27" s="59">
        <f t="shared" si="4"/>
        <v>25.9</v>
      </c>
      <c r="T27" s="60">
        <f t="shared" si="5"/>
        <v>0</v>
      </c>
      <c r="U27" s="48" t="s">
        <v>73</v>
      </c>
      <c r="W27" s="21"/>
      <c r="X27" s="22" t="s">
        <v>144</v>
      </c>
      <c r="Y27" s="44">
        <v>3854</v>
      </c>
    </row>
    <row r="28" spans="1:25" s="4" customFormat="1" ht="12" customHeight="1">
      <c r="A28" s="21"/>
      <c r="B28" s="22" t="s">
        <v>110</v>
      </c>
      <c r="C28" s="58">
        <v>2</v>
      </c>
      <c r="D28" s="58">
        <v>3</v>
      </c>
      <c r="E28" s="58">
        <v>0</v>
      </c>
      <c r="F28" s="58">
        <v>3</v>
      </c>
      <c r="G28" s="58">
        <v>0</v>
      </c>
      <c r="H28" s="58">
        <v>6</v>
      </c>
      <c r="I28" s="58">
        <v>7</v>
      </c>
      <c r="J28" s="58">
        <v>1</v>
      </c>
      <c r="K28" s="58">
        <v>1</v>
      </c>
      <c r="L28" s="59">
        <f t="shared" si="15"/>
        <v>54.4</v>
      </c>
      <c r="M28" s="59">
        <f t="shared" si="16"/>
        <v>81.7</v>
      </c>
      <c r="N28" s="59">
        <f t="shared" si="17"/>
        <v>0</v>
      </c>
      <c r="O28" s="59">
        <f t="shared" si="18"/>
        <v>81.7</v>
      </c>
      <c r="P28" s="59">
        <f t="shared" si="19"/>
        <v>0</v>
      </c>
      <c r="Q28" s="59">
        <f t="shared" si="20"/>
        <v>163.3</v>
      </c>
      <c r="R28" s="59">
        <f t="shared" si="21"/>
        <v>190.5</v>
      </c>
      <c r="S28" s="59">
        <f t="shared" si="4"/>
        <v>27.2</v>
      </c>
      <c r="T28" s="60">
        <f t="shared" si="5"/>
        <v>27.2</v>
      </c>
      <c r="U28" s="48" t="s">
        <v>74</v>
      </c>
      <c r="W28" s="21"/>
      <c r="X28" s="22" t="s">
        <v>145</v>
      </c>
      <c r="Y28" s="44">
        <v>3674</v>
      </c>
    </row>
    <row r="29" spans="1:25" s="6" customFormat="1" ht="12" customHeight="1">
      <c r="A29" s="75" t="s">
        <v>111</v>
      </c>
      <c r="B29" s="77"/>
      <c r="C29" s="57">
        <f>SUM(C30:C34)</f>
        <v>52</v>
      </c>
      <c r="D29" s="57">
        <f aca="true" t="shared" si="22" ref="D29:K29">SUM(D30:D34)</f>
        <v>19</v>
      </c>
      <c r="E29" s="57">
        <f t="shared" si="22"/>
        <v>23</v>
      </c>
      <c r="F29" s="57">
        <f t="shared" si="22"/>
        <v>25</v>
      </c>
      <c r="G29" s="57">
        <f t="shared" si="22"/>
        <v>9</v>
      </c>
      <c r="H29" s="57">
        <f t="shared" si="22"/>
        <v>210</v>
      </c>
      <c r="I29" s="57">
        <f t="shared" si="22"/>
        <v>125</v>
      </c>
      <c r="J29" s="57">
        <f t="shared" si="22"/>
        <v>26</v>
      </c>
      <c r="K29" s="57">
        <f t="shared" si="22"/>
        <v>8</v>
      </c>
      <c r="L29" s="52">
        <f t="shared" si="15"/>
        <v>138.6</v>
      </c>
      <c r="M29" s="52">
        <f t="shared" si="16"/>
        <v>50.6</v>
      </c>
      <c r="N29" s="52">
        <f t="shared" si="17"/>
        <v>61.3</v>
      </c>
      <c r="O29" s="52">
        <f t="shared" si="18"/>
        <v>66.6</v>
      </c>
      <c r="P29" s="52">
        <f t="shared" si="19"/>
        <v>24</v>
      </c>
      <c r="Q29" s="52">
        <f t="shared" si="20"/>
        <v>559.6</v>
      </c>
      <c r="R29" s="52">
        <f t="shared" si="21"/>
        <v>333.1</v>
      </c>
      <c r="S29" s="52">
        <f t="shared" si="4"/>
        <v>69.3</v>
      </c>
      <c r="T29" s="56">
        <f t="shared" si="5"/>
        <v>21.3</v>
      </c>
      <c r="U29" s="47" t="s">
        <v>75</v>
      </c>
      <c r="W29" s="75" t="s">
        <v>146</v>
      </c>
      <c r="X29" s="76"/>
      <c r="Y29" s="45">
        <v>37527</v>
      </c>
    </row>
    <row r="30" spans="1:25" s="4" customFormat="1" ht="12" customHeight="1">
      <c r="A30" s="21"/>
      <c r="B30" s="22" t="s">
        <v>112</v>
      </c>
      <c r="C30" s="58">
        <v>4</v>
      </c>
      <c r="D30" s="58">
        <v>3</v>
      </c>
      <c r="E30" s="58">
        <v>2</v>
      </c>
      <c r="F30" s="58">
        <v>3</v>
      </c>
      <c r="G30" s="58">
        <v>0</v>
      </c>
      <c r="H30" s="58">
        <v>16</v>
      </c>
      <c r="I30" s="58">
        <v>29</v>
      </c>
      <c r="J30" s="58">
        <v>3</v>
      </c>
      <c r="K30" s="58">
        <v>1</v>
      </c>
      <c r="L30" s="59">
        <f t="shared" si="15"/>
        <v>72.4</v>
      </c>
      <c r="M30" s="59">
        <f t="shared" si="16"/>
        <v>54.3</v>
      </c>
      <c r="N30" s="59">
        <f t="shared" si="17"/>
        <v>36.2</v>
      </c>
      <c r="O30" s="59">
        <f t="shared" si="18"/>
        <v>54.3</v>
      </c>
      <c r="P30" s="59">
        <f t="shared" si="19"/>
        <v>0</v>
      </c>
      <c r="Q30" s="59">
        <f t="shared" si="20"/>
        <v>289.8</v>
      </c>
      <c r="R30" s="59">
        <f t="shared" si="21"/>
        <v>525.2</v>
      </c>
      <c r="S30" s="59">
        <f t="shared" si="4"/>
        <v>54.3</v>
      </c>
      <c r="T30" s="60">
        <f t="shared" si="5"/>
        <v>18.1</v>
      </c>
      <c r="U30" s="48" t="s">
        <v>76</v>
      </c>
      <c r="W30" s="21"/>
      <c r="X30" s="22" t="s">
        <v>112</v>
      </c>
      <c r="Y30" s="44">
        <v>5522</v>
      </c>
    </row>
    <row r="31" spans="1:25" s="4" customFormat="1" ht="12" customHeight="1">
      <c r="A31" s="21"/>
      <c r="B31" s="22" t="s">
        <v>113</v>
      </c>
      <c r="C31" s="58">
        <v>5</v>
      </c>
      <c r="D31" s="58">
        <v>1</v>
      </c>
      <c r="E31" s="58">
        <v>0</v>
      </c>
      <c r="F31" s="58">
        <v>2</v>
      </c>
      <c r="G31" s="58">
        <v>0</v>
      </c>
      <c r="H31" s="58">
        <v>6</v>
      </c>
      <c r="I31" s="58">
        <v>9</v>
      </c>
      <c r="J31" s="58">
        <v>2</v>
      </c>
      <c r="K31" s="58">
        <v>1</v>
      </c>
      <c r="L31" s="59">
        <f t="shared" si="15"/>
        <v>186.5</v>
      </c>
      <c r="M31" s="59">
        <f t="shared" si="16"/>
        <v>37.3</v>
      </c>
      <c r="N31" s="59">
        <f t="shared" si="17"/>
        <v>0</v>
      </c>
      <c r="O31" s="59">
        <f t="shared" si="18"/>
        <v>74.6</v>
      </c>
      <c r="P31" s="59">
        <f t="shared" si="19"/>
        <v>0</v>
      </c>
      <c r="Q31" s="59">
        <f t="shared" si="20"/>
        <v>223.8</v>
      </c>
      <c r="R31" s="59">
        <f t="shared" si="21"/>
        <v>335.7</v>
      </c>
      <c r="S31" s="59">
        <f t="shared" si="4"/>
        <v>74.6</v>
      </c>
      <c r="T31" s="60">
        <f t="shared" si="5"/>
        <v>37.3</v>
      </c>
      <c r="U31" s="48" t="s">
        <v>77</v>
      </c>
      <c r="W31" s="21"/>
      <c r="X31" s="22" t="s">
        <v>113</v>
      </c>
      <c r="Y31" s="44">
        <v>2681</v>
      </c>
    </row>
    <row r="32" spans="1:25" s="4" customFormat="1" ht="12" customHeight="1">
      <c r="A32" s="21"/>
      <c r="B32" s="22" t="s">
        <v>114</v>
      </c>
      <c r="C32" s="58">
        <v>11</v>
      </c>
      <c r="D32" s="58">
        <v>7</v>
      </c>
      <c r="E32" s="58">
        <v>7</v>
      </c>
      <c r="F32" s="58">
        <v>13</v>
      </c>
      <c r="G32" s="58">
        <v>2</v>
      </c>
      <c r="H32" s="58">
        <v>33</v>
      </c>
      <c r="I32" s="58">
        <v>45</v>
      </c>
      <c r="J32" s="58">
        <v>13</v>
      </c>
      <c r="K32" s="58">
        <v>2</v>
      </c>
      <c r="L32" s="59">
        <f t="shared" si="15"/>
        <v>81.3</v>
      </c>
      <c r="M32" s="59">
        <f t="shared" si="16"/>
        <v>51.7</v>
      </c>
      <c r="N32" s="59">
        <f t="shared" si="17"/>
        <v>51.7</v>
      </c>
      <c r="O32" s="59">
        <f t="shared" si="18"/>
        <v>96.1</v>
      </c>
      <c r="P32" s="59">
        <f t="shared" si="19"/>
        <v>14.8</v>
      </c>
      <c r="Q32" s="59">
        <f t="shared" si="20"/>
        <v>244</v>
      </c>
      <c r="R32" s="59">
        <f t="shared" si="21"/>
        <v>332.7</v>
      </c>
      <c r="S32" s="59">
        <f>ROUND(J32/$Y32*100000,1)</f>
        <v>96.1</v>
      </c>
      <c r="T32" s="60">
        <f>ROUND(K32/$Y32*100000,1)</f>
        <v>14.8</v>
      </c>
      <c r="U32" s="48" t="s">
        <v>76</v>
      </c>
      <c r="W32" s="21"/>
      <c r="X32" s="22" t="s">
        <v>147</v>
      </c>
      <c r="Y32" s="44">
        <v>13527</v>
      </c>
    </row>
    <row r="33" spans="1:25" s="4" customFormat="1" ht="12" customHeight="1">
      <c r="A33" s="21"/>
      <c r="B33" s="22" t="s">
        <v>116</v>
      </c>
      <c r="C33" s="58">
        <v>4</v>
      </c>
      <c r="D33" s="58">
        <v>3</v>
      </c>
      <c r="E33" s="58">
        <v>2</v>
      </c>
      <c r="F33" s="58">
        <v>3</v>
      </c>
      <c r="G33" s="58">
        <v>0</v>
      </c>
      <c r="H33" s="58">
        <v>13</v>
      </c>
      <c r="I33" s="58">
        <v>14</v>
      </c>
      <c r="J33" s="58">
        <v>3</v>
      </c>
      <c r="K33" s="58">
        <v>1</v>
      </c>
      <c r="L33" s="59">
        <f t="shared" si="15"/>
        <v>67.6</v>
      </c>
      <c r="M33" s="59">
        <f t="shared" si="16"/>
        <v>50.7</v>
      </c>
      <c r="N33" s="59">
        <f t="shared" si="17"/>
        <v>33.8</v>
      </c>
      <c r="O33" s="59">
        <f t="shared" si="18"/>
        <v>50.7</v>
      </c>
      <c r="P33" s="59">
        <f t="shared" si="19"/>
        <v>0</v>
      </c>
      <c r="Q33" s="59">
        <f t="shared" si="20"/>
        <v>219.8</v>
      </c>
      <c r="R33" s="59">
        <f t="shared" si="21"/>
        <v>236.7</v>
      </c>
      <c r="S33" s="59">
        <f aca="true" t="shared" si="23" ref="S33:S44">ROUND(J33/$Y33*100000,1)</f>
        <v>50.7</v>
      </c>
      <c r="T33" s="60">
        <f aca="true" t="shared" si="24" ref="T33:T44">ROUND(K33/$Y33*100000,1)</f>
        <v>16.9</v>
      </c>
      <c r="U33" s="48" t="s">
        <v>78</v>
      </c>
      <c r="W33" s="21"/>
      <c r="X33" s="22" t="s">
        <v>116</v>
      </c>
      <c r="Y33" s="44">
        <v>5915</v>
      </c>
    </row>
    <row r="34" spans="1:25" s="4" customFormat="1" ht="12" customHeight="1">
      <c r="A34" s="21"/>
      <c r="B34" s="22" t="s">
        <v>115</v>
      </c>
      <c r="C34" s="58">
        <v>28</v>
      </c>
      <c r="D34" s="58">
        <v>5</v>
      </c>
      <c r="E34" s="58">
        <v>12</v>
      </c>
      <c r="F34" s="58">
        <v>4</v>
      </c>
      <c r="G34" s="58">
        <v>7</v>
      </c>
      <c r="H34" s="58">
        <v>142</v>
      </c>
      <c r="I34" s="58">
        <v>28</v>
      </c>
      <c r="J34" s="58">
        <v>5</v>
      </c>
      <c r="K34" s="58">
        <v>3</v>
      </c>
      <c r="L34" s="59">
        <f t="shared" si="15"/>
        <v>283.3</v>
      </c>
      <c r="M34" s="59">
        <f t="shared" si="16"/>
        <v>50.6</v>
      </c>
      <c r="N34" s="59">
        <f t="shared" si="17"/>
        <v>121.4</v>
      </c>
      <c r="O34" s="59">
        <f t="shared" si="18"/>
        <v>40.5</v>
      </c>
      <c r="P34" s="59">
        <f t="shared" si="19"/>
        <v>70.8</v>
      </c>
      <c r="Q34" s="59">
        <f t="shared" si="20"/>
        <v>1437</v>
      </c>
      <c r="R34" s="59">
        <f t="shared" si="21"/>
        <v>283.3</v>
      </c>
      <c r="S34" s="59">
        <f t="shared" si="23"/>
        <v>50.6</v>
      </c>
      <c r="T34" s="60">
        <f t="shared" si="24"/>
        <v>30.4</v>
      </c>
      <c r="U34" s="48" t="s">
        <v>79</v>
      </c>
      <c r="W34" s="21"/>
      <c r="X34" s="22" t="s">
        <v>148</v>
      </c>
      <c r="Y34" s="44">
        <v>9882</v>
      </c>
    </row>
    <row r="35" spans="1:25" s="6" customFormat="1" ht="12" customHeight="1">
      <c r="A35" s="75" t="s">
        <v>117</v>
      </c>
      <c r="B35" s="77"/>
      <c r="C35" s="57">
        <f>SUM(C36:C37)</f>
        <v>58</v>
      </c>
      <c r="D35" s="57">
        <f aca="true" t="shared" si="25" ref="D35:K35">SUM(D36:D37)</f>
        <v>13</v>
      </c>
      <c r="E35" s="57">
        <f t="shared" si="25"/>
        <v>35</v>
      </c>
      <c r="F35" s="57">
        <f t="shared" si="25"/>
        <v>19</v>
      </c>
      <c r="G35" s="57">
        <f t="shared" si="25"/>
        <v>2</v>
      </c>
      <c r="H35" s="57">
        <f t="shared" si="25"/>
        <v>185</v>
      </c>
      <c r="I35" s="57">
        <f t="shared" si="25"/>
        <v>157</v>
      </c>
      <c r="J35" s="57">
        <f t="shared" si="25"/>
        <v>27</v>
      </c>
      <c r="K35" s="57">
        <f t="shared" si="25"/>
        <v>11</v>
      </c>
      <c r="L35" s="52">
        <f t="shared" si="15"/>
        <v>164.2</v>
      </c>
      <c r="M35" s="52">
        <f t="shared" si="16"/>
        <v>36.8</v>
      </c>
      <c r="N35" s="52">
        <f t="shared" si="17"/>
        <v>99.1</v>
      </c>
      <c r="O35" s="52">
        <f t="shared" si="18"/>
        <v>53.8</v>
      </c>
      <c r="P35" s="52">
        <f t="shared" si="19"/>
        <v>5.7</v>
      </c>
      <c r="Q35" s="52">
        <f t="shared" si="20"/>
        <v>523.6</v>
      </c>
      <c r="R35" s="52">
        <f t="shared" si="21"/>
        <v>444.3</v>
      </c>
      <c r="S35" s="52">
        <f t="shared" si="23"/>
        <v>76.4</v>
      </c>
      <c r="T35" s="56">
        <f t="shared" si="24"/>
        <v>31.1</v>
      </c>
      <c r="U35" s="47" t="s">
        <v>80</v>
      </c>
      <c r="W35" s="75" t="s">
        <v>117</v>
      </c>
      <c r="X35" s="76"/>
      <c r="Y35" s="45">
        <v>35333</v>
      </c>
    </row>
    <row r="36" spans="1:25" s="4" customFormat="1" ht="12" customHeight="1">
      <c r="A36" s="21"/>
      <c r="B36" s="22" t="s">
        <v>118</v>
      </c>
      <c r="C36" s="58">
        <v>34</v>
      </c>
      <c r="D36" s="58">
        <v>10</v>
      </c>
      <c r="E36" s="58">
        <v>21</v>
      </c>
      <c r="F36" s="58">
        <v>13</v>
      </c>
      <c r="G36" s="58">
        <v>2</v>
      </c>
      <c r="H36" s="58">
        <v>95</v>
      </c>
      <c r="I36" s="58">
        <v>131</v>
      </c>
      <c r="J36" s="58">
        <v>23</v>
      </c>
      <c r="K36" s="58">
        <v>9</v>
      </c>
      <c r="L36" s="59">
        <f t="shared" si="15"/>
        <v>127.4</v>
      </c>
      <c r="M36" s="59">
        <f t="shared" si="16"/>
        <v>37.5</v>
      </c>
      <c r="N36" s="59">
        <f t="shared" si="17"/>
        <v>78.7</v>
      </c>
      <c r="O36" s="59">
        <f t="shared" si="18"/>
        <v>48.7</v>
      </c>
      <c r="P36" s="59">
        <f t="shared" si="19"/>
        <v>7.5</v>
      </c>
      <c r="Q36" s="59">
        <f t="shared" si="20"/>
        <v>356</v>
      </c>
      <c r="R36" s="59">
        <f t="shared" si="21"/>
        <v>490.9</v>
      </c>
      <c r="S36" s="59">
        <f t="shared" si="23"/>
        <v>86.2</v>
      </c>
      <c r="T36" s="60">
        <f t="shared" si="24"/>
        <v>33.7</v>
      </c>
      <c r="U36" s="48" t="s">
        <v>81</v>
      </c>
      <c r="W36" s="21"/>
      <c r="X36" s="22" t="s">
        <v>149</v>
      </c>
      <c r="Y36" s="44">
        <v>26684</v>
      </c>
    </row>
    <row r="37" spans="1:25" s="4" customFormat="1" ht="12" customHeight="1">
      <c r="A37" s="21"/>
      <c r="B37" s="22" t="s">
        <v>119</v>
      </c>
      <c r="C37" s="58">
        <v>24</v>
      </c>
      <c r="D37" s="58">
        <v>3</v>
      </c>
      <c r="E37" s="58">
        <v>14</v>
      </c>
      <c r="F37" s="58">
        <v>6</v>
      </c>
      <c r="G37" s="58">
        <v>0</v>
      </c>
      <c r="H37" s="58">
        <v>90</v>
      </c>
      <c r="I37" s="58">
        <v>26</v>
      </c>
      <c r="J37" s="58">
        <v>4</v>
      </c>
      <c r="K37" s="58">
        <v>2</v>
      </c>
      <c r="L37" s="59">
        <f t="shared" si="15"/>
        <v>277.5</v>
      </c>
      <c r="M37" s="59">
        <f t="shared" si="16"/>
        <v>34.7</v>
      </c>
      <c r="N37" s="59">
        <f t="shared" si="17"/>
        <v>161.9</v>
      </c>
      <c r="O37" s="59">
        <f t="shared" si="18"/>
        <v>69.4</v>
      </c>
      <c r="P37" s="59">
        <f t="shared" si="19"/>
        <v>0</v>
      </c>
      <c r="Q37" s="59">
        <f t="shared" si="20"/>
        <v>1040.6</v>
      </c>
      <c r="R37" s="59">
        <f t="shared" si="21"/>
        <v>300.6</v>
      </c>
      <c r="S37" s="59">
        <f t="shared" si="23"/>
        <v>46.2</v>
      </c>
      <c r="T37" s="60">
        <f t="shared" si="24"/>
        <v>23.1</v>
      </c>
      <c r="U37" s="48" t="s">
        <v>82</v>
      </c>
      <c r="W37" s="21"/>
      <c r="X37" s="22" t="s">
        <v>150</v>
      </c>
      <c r="Y37" s="44">
        <v>8649</v>
      </c>
    </row>
    <row r="38" spans="1:25" s="6" customFormat="1" ht="12" customHeight="1">
      <c r="A38" s="75" t="s">
        <v>120</v>
      </c>
      <c r="B38" s="77"/>
      <c r="C38" s="57">
        <f>SUM(C39:C42)</f>
        <v>474</v>
      </c>
      <c r="D38" s="57">
        <f aca="true" t="shared" si="26" ref="D38:K38">SUM(D39:D42)</f>
        <v>37</v>
      </c>
      <c r="E38" s="57">
        <f t="shared" si="26"/>
        <v>61</v>
      </c>
      <c r="F38" s="57">
        <f t="shared" si="26"/>
        <v>35</v>
      </c>
      <c r="G38" s="57">
        <f t="shared" si="26"/>
        <v>36</v>
      </c>
      <c r="H38" s="57">
        <f t="shared" si="26"/>
        <v>569</v>
      </c>
      <c r="I38" s="57">
        <f t="shared" si="26"/>
        <v>136</v>
      </c>
      <c r="J38" s="57">
        <f t="shared" si="26"/>
        <v>29</v>
      </c>
      <c r="K38" s="57">
        <f t="shared" si="26"/>
        <v>4</v>
      </c>
      <c r="L38" s="52">
        <f t="shared" si="15"/>
        <v>1165.5</v>
      </c>
      <c r="M38" s="52">
        <f t="shared" si="16"/>
        <v>91</v>
      </c>
      <c r="N38" s="52">
        <f t="shared" si="17"/>
        <v>150</v>
      </c>
      <c r="O38" s="52">
        <f t="shared" si="18"/>
        <v>86.1</v>
      </c>
      <c r="P38" s="52">
        <f t="shared" si="19"/>
        <v>88.5</v>
      </c>
      <c r="Q38" s="52">
        <f t="shared" si="20"/>
        <v>1399.1</v>
      </c>
      <c r="R38" s="52">
        <f t="shared" si="21"/>
        <v>334.4</v>
      </c>
      <c r="S38" s="52">
        <f t="shared" si="23"/>
        <v>71.3</v>
      </c>
      <c r="T38" s="56">
        <f t="shared" si="24"/>
        <v>9.8</v>
      </c>
      <c r="U38" s="47" t="s">
        <v>87</v>
      </c>
      <c r="W38" s="75" t="s">
        <v>120</v>
      </c>
      <c r="X38" s="76"/>
      <c r="Y38" s="45">
        <v>40668</v>
      </c>
    </row>
    <row r="39" spans="1:25" s="4" customFormat="1" ht="12" customHeight="1">
      <c r="A39" s="21"/>
      <c r="B39" s="22" t="s">
        <v>121</v>
      </c>
      <c r="C39" s="58">
        <v>3</v>
      </c>
      <c r="D39" s="58">
        <v>2</v>
      </c>
      <c r="E39" s="58">
        <v>1</v>
      </c>
      <c r="F39" s="58">
        <v>14</v>
      </c>
      <c r="G39" s="58">
        <v>8</v>
      </c>
      <c r="H39" s="58">
        <v>30</v>
      </c>
      <c r="I39" s="58">
        <v>17</v>
      </c>
      <c r="J39" s="58">
        <v>0</v>
      </c>
      <c r="K39" s="58">
        <v>0</v>
      </c>
      <c r="L39" s="59">
        <f t="shared" si="15"/>
        <v>59.7</v>
      </c>
      <c r="M39" s="59">
        <f t="shared" si="16"/>
        <v>39.8</v>
      </c>
      <c r="N39" s="59">
        <f t="shared" si="17"/>
        <v>19.9</v>
      </c>
      <c r="O39" s="59">
        <f t="shared" si="18"/>
        <v>278.6</v>
      </c>
      <c r="P39" s="59">
        <f t="shared" si="19"/>
        <v>159.2</v>
      </c>
      <c r="Q39" s="59">
        <f t="shared" si="20"/>
        <v>596.9</v>
      </c>
      <c r="R39" s="59">
        <f t="shared" si="21"/>
        <v>338.2</v>
      </c>
      <c r="S39" s="59">
        <f t="shared" si="23"/>
        <v>0</v>
      </c>
      <c r="T39" s="60">
        <f t="shared" si="24"/>
        <v>0</v>
      </c>
      <c r="U39" s="48" t="s">
        <v>83</v>
      </c>
      <c r="W39" s="21"/>
      <c r="X39" s="22" t="s">
        <v>151</v>
      </c>
      <c r="Y39" s="44">
        <v>5026</v>
      </c>
    </row>
    <row r="40" spans="1:25" s="4" customFormat="1" ht="12" customHeight="1">
      <c r="A40" s="21"/>
      <c r="B40" s="22" t="s">
        <v>176</v>
      </c>
      <c r="C40" s="58">
        <v>438</v>
      </c>
      <c r="D40" s="58">
        <v>24</v>
      </c>
      <c r="E40" s="58">
        <v>40</v>
      </c>
      <c r="F40" s="58">
        <v>5</v>
      </c>
      <c r="G40" s="58">
        <v>26</v>
      </c>
      <c r="H40" s="58">
        <v>374</v>
      </c>
      <c r="I40" s="58">
        <v>44</v>
      </c>
      <c r="J40" s="58">
        <v>19</v>
      </c>
      <c r="K40" s="58">
        <v>2</v>
      </c>
      <c r="L40" s="59">
        <f t="shared" si="15"/>
        <v>2926.8</v>
      </c>
      <c r="M40" s="59">
        <f t="shared" si="16"/>
        <v>160.4</v>
      </c>
      <c r="N40" s="59">
        <f t="shared" si="17"/>
        <v>267.3</v>
      </c>
      <c r="O40" s="59">
        <f t="shared" si="18"/>
        <v>33.4</v>
      </c>
      <c r="P40" s="59">
        <f t="shared" si="19"/>
        <v>173.7</v>
      </c>
      <c r="Q40" s="59">
        <f t="shared" si="20"/>
        <v>2499.2</v>
      </c>
      <c r="R40" s="59">
        <f t="shared" si="21"/>
        <v>294</v>
      </c>
      <c r="S40" s="59">
        <f t="shared" si="23"/>
        <v>127</v>
      </c>
      <c r="T40" s="60">
        <f t="shared" si="24"/>
        <v>13.4</v>
      </c>
      <c r="U40" s="49" t="s">
        <v>181</v>
      </c>
      <c r="W40" s="21"/>
      <c r="X40" s="22" t="s">
        <v>152</v>
      </c>
      <c r="Y40" s="44">
        <v>14965</v>
      </c>
    </row>
    <row r="41" spans="1:25" s="4" customFormat="1" ht="12" customHeight="1">
      <c r="A41" s="21"/>
      <c r="B41" s="22" t="s">
        <v>122</v>
      </c>
      <c r="C41" s="58">
        <v>6</v>
      </c>
      <c r="D41" s="58">
        <v>4</v>
      </c>
      <c r="E41" s="58">
        <v>4</v>
      </c>
      <c r="F41" s="58">
        <v>9</v>
      </c>
      <c r="G41" s="58">
        <v>0</v>
      </c>
      <c r="H41" s="58">
        <v>9</v>
      </c>
      <c r="I41" s="58">
        <v>26</v>
      </c>
      <c r="J41" s="58">
        <v>5</v>
      </c>
      <c r="K41" s="58">
        <v>1</v>
      </c>
      <c r="L41" s="59">
        <f t="shared" si="15"/>
        <v>65</v>
      </c>
      <c r="M41" s="59">
        <f t="shared" si="16"/>
        <v>43.3</v>
      </c>
      <c r="N41" s="59">
        <f t="shared" si="17"/>
        <v>43.3</v>
      </c>
      <c r="O41" s="59">
        <f t="shared" si="18"/>
        <v>97.5</v>
      </c>
      <c r="P41" s="59">
        <f t="shared" si="19"/>
        <v>0</v>
      </c>
      <c r="Q41" s="59">
        <f t="shared" si="20"/>
        <v>97.5</v>
      </c>
      <c r="R41" s="59">
        <f t="shared" si="21"/>
        <v>281.7</v>
      </c>
      <c r="S41" s="59">
        <f t="shared" si="23"/>
        <v>54.2</v>
      </c>
      <c r="T41" s="60">
        <f t="shared" si="24"/>
        <v>10.8</v>
      </c>
      <c r="U41" s="48" t="s">
        <v>84</v>
      </c>
      <c r="W41" s="21"/>
      <c r="X41" s="22" t="s">
        <v>122</v>
      </c>
      <c r="Y41" s="44">
        <v>9230</v>
      </c>
    </row>
    <row r="42" spans="1:25" s="4" customFormat="1" ht="12" customHeight="1">
      <c r="A42" s="21"/>
      <c r="B42" s="22" t="s">
        <v>123</v>
      </c>
      <c r="C42" s="58">
        <v>27</v>
      </c>
      <c r="D42" s="58">
        <v>7</v>
      </c>
      <c r="E42" s="58">
        <v>16</v>
      </c>
      <c r="F42" s="58">
        <v>7</v>
      </c>
      <c r="G42" s="58">
        <v>2</v>
      </c>
      <c r="H42" s="58">
        <v>156</v>
      </c>
      <c r="I42" s="58">
        <v>49</v>
      </c>
      <c r="J42" s="58">
        <v>5</v>
      </c>
      <c r="K42" s="58">
        <v>1</v>
      </c>
      <c r="L42" s="59">
        <f t="shared" si="15"/>
        <v>235.9</v>
      </c>
      <c r="M42" s="59">
        <f t="shared" si="16"/>
        <v>61.2</v>
      </c>
      <c r="N42" s="59">
        <f t="shared" si="17"/>
        <v>139.8</v>
      </c>
      <c r="O42" s="59">
        <f t="shared" si="18"/>
        <v>61.2</v>
      </c>
      <c r="P42" s="59">
        <f t="shared" si="19"/>
        <v>17.5</v>
      </c>
      <c r="Q42" s="59">
        <f t="shared" si="20"/>
        <v>1362.8</v>
      </c>
      <c r="R42" s="59">
        <f t="shared" si="21"/>
        <v>428.1</v>
      </c>
      <c r="S42" s="59">
        <f t="shared" si="23"/>
        <v>43.7</v>
      </c>
      <c r="T42" s="60">
        <f t="shared" si="24"/>
        <v>8.7</v>
      </c>
      <c r="U42" s="48" t="s">
        <v>85</v>
      </c>
      <c r="W42" s="21"/>
      <c r="X42" s="22" t="s">
        <v>123</v>
      </c>
      <c r="Y42" s="44">
        <v>11447</v>
      </c>
    </row>
    <row r="43" spans="1:25" s="6" customFormat="1" ht="12" customHeight="1">
      <c r="A43" s="75" t="s">
        <v>124</v>
      </c>
      <c r="B43" s="77"/>
      <c r="C43" s="57">
        <f>C44</f>
        <v>14</v>
      </c>
      <c r="D43" s="57">
        <f aca="true" t="shared" si="27" ref="D43:K43">D44</f>
        <v>5</v>
      </c>
      <c r="E43" s="57">
        <f t="shared" si="27"/>
        <v>8</v>
      </c>
      <c r="F43" s="57">
        <f t="shared" si="27"/>
        <v>4</v>
      </c>
      <c r="G43" s="57">
        <f t="shared" si="27"/>
        <v>0</v>
      </c>
      <c r="H43" s="57">
        <f t="shared" si="27"/>
        <v>41</v>
      </c>
      <c r="I43" s="57">
        <f t="shared" si="27"/>
        <v>43</v>
      </c>
      <c r="J43" s="57">
        <f t="shared" si="27"/>
        <v>3</v>
      </c>
      <c r="K43" s="57">
        <f t="shared" si="27"/>
        <v>0</v>
      </c>
      <c r="L43" s="52">
        <f t="shared" si="15"/>
        <v>112.4</v>
      </c>
      <c r="M43" s="52">
        <f t="shared" si="16"/>
        <v>40.1</v>
      </c>
      <c r="N43" s="52">
        <f t="shared" si="17"/>
        <v>64.2</v>
      </c>
      <c r="O43" s="52">
        <f t="shared" si="18"/>
        <v>32.1</v>
      </c>
      <c r="P43" s="52">
        <f t="shared" si="19"/>
        <v>0</v>
      </c>
      <c r="Q43" s="52">
        <f t="shared" si="20"/>
        <v>329.2</v>
      </c>
      <c r="R43" s="52">
        <f t="shared" si="21"/>
        <v>345.3</v>
      </c>
      <c r="S43" s="52">
        <f t="shared" si="23"/>
        <v>24.1</v>
      </c>
      <c r="T43" s="56">
        <f t="shared" si="24"/>
        <v>0</v>
      </c>
      <c r="U43" s="47" t="s">
        <v>86</v>
      </c>
      <c r="W43" s="75" t="s">
        <v>124</v>
      </c>
      <c r="X43" s="77"/>
      <c r="Y43" s="45">
        <v>12454</v>
      </c>
    </row>
    <row r="44" spans="1:25" ht="12" customHeight="1">
      <c r="A44" s="23"/>
      <c r="B44" s="24" t="s">
        <v>125</v>
      </c>
      <c r="C44" s="61">
        <v>14</v>
      </c>
      <c r="D44" s="62">
        <v>5</v>
      </c>
      <c r="E44" s="62">
        <v>8</v>
      </c>
      <c r="F44" s="62">
        <v>4</v>
      </c>
      <c r="G44" s="62">
        <v>0</v>
      </c>
      <c r="H44" s="62">
        <v>41</v>
      </c>
      <c r="I44" s="62">
        <v>43</v>
      </c>
      <c r="J44" s="62">
        <v>3</v>
      </c>
      <c r="K44" s="62">
        <v>0</v>
      </c>
      <c r="L44" s="63">
        <f t="shared" si="15"/>
        <v>112.4</v>
      </c>
      <c r="M44" s="63">
        <f t="shared" si="16"/>
        <v>40.1</v>
      </c>
      <c r="N44" s="63">
        <f t="shared" si="17"/>
        <v>64.2</v>
      </c>
      <c r="O44" s="63">
        <f t="shared" si="18"/>
        <v>32.1</v>
      </c>
      <c r="P44" s="63">
        <f t="shared" si="19"/>
        <v>0</v>
      </c>
      <c r="Q44" s="63">
        <f t="shared" si="20"/>
        <v>329.2</v>
      </c>
      <c r="R44" s="63">
        <f t="shared" si="21"/>
        <v>345.3</v>
      </c>
      <c r="S44" s="63">
        <f t="shared" si="23"/>
        <v>24.1</v>
      </c>
      <c r="T44" s="64">
        <f t="shared" si="24"/>
        <v>0</v>
      </c>
      <c r="U44" s="50" t="s">
        <v>65</v>
      </c>
      <c r="W44" s="23"/>
      <c r="X44" s="24" t="s">
        <v>125</v>
      </c>
      <c r="Y44" s="46">
        <v>12454</v>
      </c>
    </row>
    <row r="45" spans="2:15" ht="12" customHeight="1">
      <c r="B45" s="5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</row>
  </sheetData>
  <mergeCells count="66">
    <mergeCell ref="D1:S2"/>
    <mergeCell ref="A38:B38"/>
    <mergeCell ref="A43:B43"/>
    <mergeCell ref="A20:B20"/>
    <mergeCell ref="A23:B23"/>
    <mergeCell ref="A25:B25"/>
    <mergeCell ref="A29:B29"/>
    <mergeCell ref="A35:B35"/>
    <mergeCell ref="A18:B18"/>
    <mergeCell ref="A19:B19"/>
    <mergeCell ref="A21:B21"/>
    <mergeCell ref="A22:B22"/>
    <mergeCell ref="A14:B14"/>
    <mergeCell ref="A15:B15"/>
    <mergeCell ref="A16:B16"/>
    <mergeCell ref="A17:B17"/>
    <mergeCell ref="A7:B7"/>
    <mergeCell ref="A9:B9"/>
    <mergeCell ref="A11:B11"/>
    <mergeCell ref="A13:B13"/>
    <mergeCell ref="U4:U6"/>
    <mergeCell ref="S3:U3"/>
    <mergeCell ref="A1:C2"/>
    <mergeCell ref="A4:B6"/>
    <mergeCell ref="Q5:Q6"/>
    <mergeCell ref="R5:R6"/>
    <mergeCell ref="S5:S6"/>
    <mergeCell ref="T5:T6"/>
    <mergeCell ref="I5:I6"/>
    <mergeCell ref="C4:K4"/>
    <mergeCell ref="P5:P6"/>
    <mergeCell ref="L4:T4"/>
    <mergeCell ref="M3:O3"/>
    <mergeCell ref="K5:K6"/>
    <mergeCell ref="G5:G6"/>
    <mergeCell ref="O5:O6"/>
    <mergeCell ref="H5:H6"/>
    <mergeCell ref="L5:L6"/>
    <mergeCell ref="J5:J6"/>
    <mergeCell ref="M5:M6"/>
    <mergeCell ref="N5:N6"/>
    <mergeCell ref="C5:C6"/>
    <mergeCell ref="D5:D6"/>
    <mergeCell ref="E5:E6"/>
    <mergeCell ref="F5:F6"/>
    <mergeCell ref="W7:X7"/>
    <mergeCell ref="W9:X9"/>
    <mergeCell ref="W11:X11"/>
    <mergeCell ref="W13:X13"/>
    <mergeCell ref="W19:X19"/>
    <mergeCell ref="W20:X20"/>
    <mergeCell ref="W21:X21"/>
    <mergeCell ref="W14:X14"/>
    <mergeCell ref="W15:X15"/>
    <mergeCell ref="W16:X16"/>
    <mergeCell ref="W17:X17"/>
    <mergeCell ref="Y5:Y6"/>
    <mergeCell ref="W35:X35"/>
    <mergeCell ref="W38:X38"/>
    <mergeCell ref="W43:X43"/>
    <mergeCell ref="W5:X6"/>
    <mergeCell ref="W22:X22"/>
    <mergeCell ref="W23:X23"/>
    <mergeCell ref="W25:X25"/>
    <mergeCell ref="W29:X29"/>
    <mergeCell ref="W18:X18"/>
  </mergeCells>
  <printOptions horizontalCentered="1" verticalCentered="1"/>
  <pageMargins left="0.6" right="0.46" top="0.3937007874015748" bottom="0.48" header="0" footer="0"/>
  <pageSetup blackAndWhite="1" fitToHeight="1" fitToWidth="1" horizontalDpi="300" verticalDpi="300" orientation="landscape" paperSize="9" r:id="rId1"/>
  <rowBreaks count="1" manualBreakCount="1">
    <brk id="44" max="255" man="1"/>
  </rowBreaks>
  <ignoredErrors>
    <ignoredError sqref="Q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5" sqref="M35"/>
    </sheetView>
  </sheetViews>
  <sheetFormatPr defaultColWidth="9.00390625" defaultRowHeight="13.5"/>
  <cols>
    <col min="1" max="1" width="1.625" style="1" customWidth="1"/>
    <col min="2" max="2" width="10.625" style="1" customWidth="1"/>
    <col min="3" max="3" width="6.625" style="1" customWidth="1"/>
    <col min="4" max="4" width="6.00390625" style="1" customWidth="1"/>
    <col min="5" max="5" width="6.625" style="1" customWidth="1"/>
    <col min="6" max="7" width="6.00390625" style="1" customWidth="1"/>
    <col min="8" max="10" width="6.625" style="1" customWidth="1"/>
    <col min="11" max="11" width="6.00390625" style="1" customWidth="1"/>
    <col min="12" max="12" width="7.875" style="1" customWidth="1"/>
    <col min="13" max="16" width="6.625" style="1" customWidth="1"/>
    <col min="17" max="17" width="7.875" style="1" customWidth="1"/>
    <col min="18" max="20" width="6.625" style="1" customWidth="1"/>
    <col min="21" max="21" width="4.625" style="1" customWidth="1"/>
    <col min="22" max="22" width="9.00390625" style="1" customWidth="1"/>
    <col min="23" max="23" width="2.625" style="1" customWidth="1"/>
    <col min="24" max="24" width="9.00390625" style="1" customWidth="1"/>
    <col min="25" max="25" width="12.25390625" style="1" customWidth="1"/>
    <col min="26" max="16384" width="9.00390625" style="1" customWidth="1"/>
  </cols>
  <sheetData>
    <row r="1" spans="1:21" ht="17.25" customHeight="1">
      <c r="A1" s="97" t="s">
        <v>180</v>
      </c>
      <c r="B1" s="97"/>
      <c r="C1" s="97"/>
      <c r="D1" s="107" t="s">
        <v>91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65"/>
      <c r="U1" s="65"/>
    </row>
    <row r="2" spans="1:21" ht="17.25" customHeight="1">
      <c r="A2" s="97"/>
      <c r="B2" s="97"/>
      <c r="C2" s="9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65"/>
      <c r="U2" s="65"/>
    </row>
    <row r="3" spans="1:21" ht="15" customHeight="1" thickBot="1">
      <c r="A3" s="42"/>
      <c r="B3" s="42"/>
      <c r="C3" s="42"/>
      <c r="D3" s="42"/>
      <c r="E3" s="42"/>
      <c r="F3" s="42"/>
      <c r="G3" s="42"/>
      <c r="H3" s="42"/>
      <c r="I3" s="67"/>
      <c r="J3" s="42"/>
      <c r="K3" s="42"/>
      <c r="L3" s="42"/>
      <c r="M3" s="115"/>
      <c r="N3" s="115"/>
      <c r="O3" s="115"/>
      <c r="P3" s="42"/>
      <c r="Q3" s="42"/>
      <c r="R3" s="42"/>
      <c r="S3" s="114" t="s">
        <v>184</v>
      </c>
      <c r="T3" s="114"/>
      <c r="U3" s="114"/>
    </row>
    <row r="4" spans="1:25" ht="15.75" customHeight="1">
      <c r="A4" s="72" t="s">
        <v>95</v>
      </c>
      <c r="B4" s="68"/>
      <c r="C4" s="108" t="s">
        <v>94</v>
      </c>
      <c r="D4" s="108"/>
      <c r="E4" s="108"/>
      <c r="F4" s="108"/>
      <c r="G4" s="108"/>
      <c r="H4" s="108"/>
      <c r="I4" s="108"/>
      <c r="J4" s="108"/>
      <c r="K4" s="109"/>
      <c r="L4" s="110" t="s">
        <v>17</v>
      </c>
      <c r="M4" s="111"/>
      <c r="N4" s="111"/>
      <c r="O4" s="111"/>
      <c r="P4" s="111"/>
      <c r="Q4" s="111"/>
      <c r="R4" s="111"/>
      <c r="S4" s="111"/>
      <c r="T4" s="112"/>
      <c r="U4" s="113" t="s">
        <v>95</v>
      </c>
      <c r="W4" s="29" t="s">
        <v>183</v>
      </c>
      <c r="X4" s="29"/>
      <c r="Y4" s="29"/>
    </row>
    <row r="5" spans="1:25" ht="15.75" customHeight="1">
      <c r="A5" s="72"/>
      <c r="B5" s="68"/>
      <c r="C5" s="85" t="s">
        <v>89</v>
      </c>
      <c r="D5" s="86" t="s">
        <v>93</v>
      </c>
      <c r="E5" s="87" t="s">
        <v>90</v>
      </c>
      <c r="F5" s="86" t="s">
        <v>185</v>
      </c>
      <c r="G5" s="87" t="s">
        <v>186</v>
      </c>
      <c r="H5" s="88" t="s">
        <v>187</v>
      </c>
      <c r="I5" s="99" t="s">
        <v>188</v>
      </c>
      <c r="J5" s="89" t="s">
        <v>174</v>
      </c>
      <c r="K5" s="89" t="s">
        <v>175</v>
      </c>
      <c r="L5" s="86" t="s">
        <v>89</v>
      </c>
      <c r="M5" s="86" t="s">
        <v>93</v>
      </c>
      <c r="N5" s="87" t="s">
        <v>90</v>
      </c>
      <c r="O5" s="86" t="s">
        <v>185</v>
      </c>
      <c r="P5" s="87" t="s">
        <v>186</v>
      </c>
      <c r="Q5" s="88" t="s">
        <v>187</v>
      </c>
      <c r="R5" s="99" t="s">
        <v>188</v>
      </c>
      <c r="S5" s="89" t="s">
        <v>174</v>
      </c>
      <c r="T5" s="101" t="s">
        <v>175</v>
      </c>
      <c r="U5" s="95"/>
      <c r="W5" s="78" t="s">
        <v>95</v>
      </c>
      <c r="X5" s="116"/>
      <c r="Y5" s="73"/>
    </row>
    <row r="6" spans="1:25" ht="22.5" customHeight="1">
      <c r="A6" s="69"/>
      <c r="B6" s="98"/>
      <c r="C6" s="85"/>
      <c r="D6" s="87"/>
      <c r="E6" s="87"/>
      <c r="F6" s="87"/>
      <c r="G6" s="87"/>
      <c r="H6" s="87"/>
      <c r="I6" s="100"/>
      <c r="J6" s="87"/>
      <c r="K6" s="87"/>
      <c r="L6" s="86"/>
      <c r="M6" s="86"/>
      <c r="N6" s="87"/>
      <c r="O6" s="87"/>
      <c r="P6" s="87"/>
      <c r="Q6" s="87"/>
      <c r="R6" s="100"/>
      <c r="S6" s="87"/>
      <c r="T6" s="102"/>
      <c r="U6" s="95"/>
      <c r="W6" s="78"/>
      <c r="X6" s="116"/>
      <c r="Y6" s="74"/>
    </row>
    <row r="7" spans="1:25" s="6" customFormat="1" ht="12" customHeight="1">
      <c r="A7" s="75" t="s">
        <v>127</v>
      </c>
      <c r="B7" s="77"/>
      <c r="C7" s="19">
        <f aca="true" t="shared" si="0" ref="C7:K7">SUM(C8:C15)</f>
        <v>20</v>
      </c>
      <c r="D7" s="19">
        <f t="shared" si="0"/>
        <v>9</v>
      </c>
      <c r="E7" s="19">
        <f t="shared" si="0"/>
        <v>7</v>
      </c>
      <c r="F7" s="19">
        <f t="shared" si="0"/>
        <v>20</v>
      </c>
      <c r="G7" s="19">
        <f t="shared" si="0"/>
        <v>0</v>
      </c>
      <c r="H7" s="19">
        <f t="shared" si="0"/>
        <v>32</v>
      </c>
      <c r="I7" s="19">
        <f t="shared" si="0"/>
        <v>43</v>
      </c>
      <c r="J7" s="19">
        <f t="shared" si="0"/>
        <v>9</v>
      </c>
      <c r="K7" s="19">
        <f t="shared" si="0"/>
        <v>4</v>
      </c>
      <c r="L7" s="35">
        <f aca="true" t="shared" si="1" ref="L7:L45">ROUND(C7/$Y7*100000,1)</f>
        <v>59.5</v>
      </c>
      <c r="M7" s="35">
        <f aca="true" t="shared" si="2" ref="M7:M45">ROUND(D7/$Y7*100000,1)</f>
        <v>26.8</v>
      </c>
      <c r="N7" s="35">
        <f aca="true" t="shared" si="3" ref="N7:N45">ROUND(E7/$Y7*100000,1)</f>
        <v>20.8</v>
      </c>
      <c r="O7" s="35">
        <f aca="true" t="shared" si="4" ref="O7:O45">ROUND(F7/$Y7*100000,1)</f>
        <v>59.5</v>
      </c>
      <c r="P7" s="35">
        <f aca="true" t="shared" si="5" ref="P7:P45">ROUND(G7/$Y7*100000,1)</f>
        <v>0</v>
      </c>
      <c r="Q7" s="35">
        <f aca="true" t="shared" si="6" ref="Q7:Q45">ROUND(H7/$Y7*100000,1)</f>
        <v>95.3</v>
      </c>
      <c r="R7" s="35">
        <f aca="true" t="shared" si="7" ref="R7:R45">ROUND(I7/$Y7*100000,1)</f>
        <v>128</v>
      </c>
      <c r="S7" s="35">
        <f aca="true" t="shared" si="8" ref="S7:S45">ROUND(J7/$Y7*100000,1)</f>
        <v>26.8</v>
      </c>
      <c r="T7" s="36">
        <f aca="true" t="shared" si="9" ref="T7:T45">ROUND(K7/$Y7*100000,1)</f>
        <v>11.9</v>
      </c>
      <c r="U7" s="9" t="s">
        <v>0</v>
      </c>
      <c r="W7" s="75" t="s">
        <v>127</v>
      </c>
      <c r="X7" s="77"/>
      <c r="Y7" s="45">
        <v>33587</v>
      </c>
    </row>
    <row r="8" spans="1:25" s="4" customFormat="1" ht="12" customHeight="1">
      <c r="A8" s="21"/>
      <c r="B8" s="22" t="s">
        <v>128</v>
      </c>
      <c r="C8" s="12">
        <v>2</v>
      </c>
      <c r="D8" s="12">
        <v>1</v>
      </c>
      <c r="E8" s="12">
        <v>0</v>
      </c>
      <c r="F8" s="12">
        <v>2</v>
      </c>
      <c r="G8" s="12">
        <v>0</v>
      </c>
      <c r="H8" s="15">
        <v>0</v>
      </c>
      <c r="I8" s="15">
        <v>3</v>
      </c>
      <c r="J8" s="15">
        <v>0</v>
      </c>
      <c r="K8" s="15">
        <v>0</v>
      </c>
      <c r="L8" s="38">
        <f t="shared" si="1"/>
        <v>75.7</v>
      </c>
      <c r="M8" s="38">
        <f t="shared" si="2"/>
        <v>37.9</v>
      </c>
      <c r="N8" s="38">
        <f t="shared" si="3"/>
        <v>0</v>
      </c>
      <c r="O8" s="38">
        <f t="shared" si="4"/>
        <v>75.7</v>
      </c>
      <c r="P8" s="38">
        <f t="shared" si="5"/>
        <v>0</v>
      </c>
      <c r="Q8" s="38">
        <f t="shared" si="6"/>
        <v>0</v>
      </c>
      <c r="R8" s="38">
        <f t="shared" si="7"/>
        <v>113.6</v>
      </c>
      <c r="S8" s="38">
        <f t="shared" si="8"/>
        <v>0</v>
      </c>
      <c r="T8" s="39">
        <f t="shared" si="9"/>
        <v>0</v>
      </c>
      <c r="U8" s="10" t="s">
        <v>1</v>
      </c>
      <c r="W8" s="21"/>
      <c r="X8" s="22" t="s">
        <v>153</v>
      </c>
      <c r="Y8" s="44">
        <v>2641</v>
      </c>
    </row>
    <row r="9" spans="1:25" s="6" customFormat="1" ht="12" customHeight="1">
      <c r="A9" s="20"/>
      <c r="B9" s="22" t="s">
        <v>129</v>
      </c>
      <c r="C9" s="12">
        <v>3</v>
      </c>
      <c r="D9" s="12">
        <v>1</v>
      </c>
      <c r="E9" s="12">
        <v>3</v>
      </c>
      <c r="F9" s="12">
        <v>2</v>
      </c>
      <c r="G9" s="12">
        <v>0</v>
      </c>
      <c r="H9" s="15">
        <v>7</v>
      </c>
      <c r="I9" s="15">
        <v>10</v>
      </c>
      <c r="J9" s="15">
        <v>4</v>
      </c>
      <c r="K9" s="15">
        <v>1</v>
      </c>
      <c r="L9" s="38">
        <f t="shared" si="1"/>
        <v>41.7</v>
      </c>
      <c r="M9" s="38">
        <f t="shared" si="2"/>
        <v>13.9</v>
      </c>
      <c r="N9" s="38">
        <f t="shared" si="3"/>
        <v>41.7</v>
      </c>
      <c r="O9" s="38">
        <f t="shared" si="4"/>
        <v>27.8</v>
      </c>
      <c r="P9" s="38">
        <f t="shared" si="5"/>
        <v>0</v>
      </c>
      <c r="Q9" s="38">
        <f t="shared" si="6"/>
        <v>97.4</v>
      </c>
      <c r="R9" s="38">
        <f t="shared" si="7"/>
        <v>139.2</v>
      </c>
      <c r="S9" s="38">
        <f t="shared" si="8"/>
        <v>55.7</v>
      </c>
      <c r="T9" s="39">
        <f t="shared" si="9"/>
        <v>13.9</v>
      </c>
      <c r="U9" s="10" t="s">
        <v>2</v>
      </c>
      <c r="W9" s="21"/>
      <c r="X9" s="27" t="s">
        <v>129</v>
      </c>
      <c r="Y9" s="44">
        <v>7186</v>
      </c>
    </row>
    <row r="10" spans="1:25" s="4" customFormat="1" ht="12" customHeight="1">
      <c r="A10" s="21"/>
      <c r="B10" s="22" t="s">
        <v>130</v>
      </c>
      <c r="C10" s="12">
        <v>1</v>
      </c>
      <c r="D10" s="12">
        <v>0</v>
      </c>
      <c r="E10" s="12">
        <v>0</v>
      </c>
      <c r="F10" s="12">
        <v>2</v>
      </c>
      <c r="G10" s="12">
        <v>0</v>
      </c>
      <c r="H10" s="15">
        <v>2</v>
      </c>
      <c r="I10" s="15">
        <v>2</v>
      </c>
      <c r="J10" s="15">
        <v>0</v>
      </c>
      <c r="K10" s="15">
        <v>0</v>
      </c>
      <c r="L10" s="38">
        <f t="shared" si="1"/>
        <v>49.9</v>
      </c>
      <c r="M10" s="38">
        <f t="shared" si="2"/>
        <v>0</v>
      </c>
      <c r="N10" s="38">
        <f t="shared" si="3"/>
        <v>0</v>
      </c>
      <c r="O10" s="38">
        <f t="shared" si="4"/>
        <v>99.7</v>
      </c>
      <c r="P10" s="38">
        <f t="shared" si="5"/>
        <v>0</v>
      </c>
      <c r="Q10" s="38">
        <f t="shared" si="6"/>
        <v>99.7</v>
      </c>
      <c r="R10" s="38">
        <f t="shared" si="7"/>
        <v>99.7</v>
      </c>
      <c r="S10" s="38">
        <f t="shared" si="8"/>
        <v>0</v>
      </c>
      <c r="T10" s="39">
        <f t="shared" si="9"/>
        <v>0</v>
      </c>
      <c r="U10" s="10" t="s">
        <v>3</v>
      </c>
      <c r="W10" s="21"/>
      <c r="X10" s="27" t="s">
        <v>130</v>
      </c>
      <c r="Y10" s="44">
        <v>2006</v>
      </c>
    </row>
    <row r="11" spans="1:25" s="6" customFormat="1" ht="12" customHeight="1">
      <c r="A11" s="20"/>
      <c r="B11" s="22" t="s">
        <v>26</v>
      </c>
      <c r="C11" s="12">
        <v>2</v>
      </c>
      <c r="D11" s="12">
        <v>2</v>
      </c>
      <c r="E11" s="12">
        <v>0</v>
      </c>
      <c r="F11" s="12">
        <v>2</v>
      </c>
      <c r="G11" s="12">
        <v>0</v>
      </c>
      <c r="H11" s="15">
        <v>2</v>
      </c>
      <c r="I11" s="15">
        <v>3</v>
      </c>
      <c r="J11" s="15">
        <v>2</v>
      </c>
      <c r="K11" s="15">
        <v>0</v>
      </c>
      <c r="L11" s="38">
        <f t="shared" si="1"/>
        <v>55.6</v>
      </c>
      <c r="M11" s="38">
        <f t="shared" si="2"/>
        <v>55.6</v>
      </c>
      <c r="N11" s="38">
        <f t="shared" si="3"/>
        <v>0</v>
      </c>
      <c r="O11" s="38">
        <f t="shared" si="4"/>
        <v>55.6</v>
      </c>
      <c r="P11" s="38">
        <f t="shared" si="5"/>
        <v>0</v>
      </c>
      <c r="Q11" s="38">
        <f t="shared" si="6"/>
        <v>55.6</v>
      </c>
      <c r="R11" s="38">
        <f t="shared" si="7"/>
        <v>83.4</v>
      </c>
      <c r="S11" s="38">
        <f t="shared" si="8"/>
        <v>55.6</v>
      </c>
      <c r="T11" s="39">
        <f t="shared" si="9"/>
        <v>0</v>
      </c>
      <c r="U11" s="10" t="s">
        <v>4</v>
      </c>
      <c r="W11" s="21"/>
      <c r="X11" s="27" t="s">
        <v>26</v>
      </c>
      <c r="Y11" s="44">
        <v>3596</v>
      </c>
    </row>
    <row r="12" spans="1:25" s="4" customFormat="1" ht="12" customHeight="1">
      <c r="A12" s="21"/>
      <c r="B12" s="22" t="s">
        <v>27</v>
      </c>
      <c r="C12" s="12">
        <v>2</v>
      </c>
      <c r="D12" s="12">
        <v>0</v>
      </c>
      <c r="E12" s="12">
        <v>0</v>
      </c>
      <c r="F12" s="12">
        <v>2</v>
      </c>
      <c r="G12" s="12">
        <v>0</v>
      </c>
      <c r="H12" s="15">
        <v>3</v>
      </c>
      <c r="I12" s="15">
        <v>0</v>
      </c>
      <c r="J12" s="15">
        <v>0</v>
      </c>
      <c r="K12" s="15">
        <v>0</v>
      </c>
      <c r="L12" s="38">
        <f t="shared" si="1"/>
        <v>71.7</v>
      </c>
      <c r="M12" s="38">
        <f t="shared" si="2"/>
        <v>0</v>
      </c>
      <c r="N12" s="38">
        <f t="shared" si="3"/>
        <v>0</v>
      </c>
      <c r="O12" s="38">
        <f t="shared" si="4"/>
        <v>71.7</v>
      </c>
      <c r="P12" s="38">
        <f t="shared" si="5"/>
        <v>0</v>
      </c>
      <c r="Q12" s="38">
        <f t="shared" si="6"/>
        <v>107.5</v>
      </c>
      <c r="R12" s="38">
        <f t="shared" si="7"/>
        <v>0</v>
      </c>
      <c r="S12" s="38">
        <f t="shared" si="8"/>
        <v>0</v>
      </c>
      <c r="T12" s="39">
        <f t="shared" si="9"/>
        <v>0</v>
      </c>
      <c r="U12" s="10" t="s">
        <v>5</v>
      </c>
      <c r="W12" s="21"/>
      <c r="X12" s="27" t="s">
        <v>154</v>
      </c>
      <c r="Y12" s="44">
        <v>2791</v>
      </c>
    </row>
    <row r="13" spans="1:25" s="4" customFormat="1" ht="12" customHeight="1">
      <c r="A13" s="21"/>
      <c r="B13" s="22" t="s">
        <v>28</v>
      </c>
      <c r="C13" s="12">
        <v>2</v>
      </c>
      <c r="D13" s="12">
        <v>1</v>
      </c>
      <c r="E13" s="12">
        <v>1</v>
      </c>
      <c r="F13" s="12">
        <v>3</v>
      </c>
      <c r="G13" s="12">
        <v>0</v>
      </c>
      <c r="H13" s="15">
        <v>7</v>
      </c>
      <c r="I13" s="15">
        <v>1</v>
      </c>
      <c r="J13" s="15">
        <v>0</v>
      </c>
      <c r="K13" s="15">
        <v>0</v>
      </c>
      <c r="L13" s="38">
        <f t="shared" si="1"/>
        <v>47.7</v>
      </c>
      <c r="M13" s="38">
        <f t="shared" si="2"/>
        <v>23.9</v>
      </c>
      <c r="N13" s="38">
        <f t="shared" si="3"/>
        <v>23.9</v>
      </c>
      <c r="O13" s="38">
        <f t="shared" si="4"/>
        <v>71.6</v>
      </c>
      <c r="P13" s="38">
        <f t="shared" si="5"/>
        <v>0</v>
      </c>
      <c r="Q13" s="38">
        <f t="shared" si="6"/>
        <v>167</v>
      </c>
      <c r="R13" s="38">
        <f t="shared" si="7"/>
        <v>23.9</v>
      </c>
      <c r="S13" s="38">
        <f t="shared" si="8"/>
        <v>0</v>
      </c>
      <c r="T13" s="39">
        <f t="shared" si="9"/>
        <v>0</v>
      </c>
      <c r="U13" s="10" t="s">
        <v>6</v>
      </c>
      <c r="W13" s="21"/>
      <c r="X13" s="27" t="s">
        <v>155</v>
      </c>
      <c r="Y13" s="44">
        <v>4191</v>
      </c>
    </row>
    <row r="14" spans="1:25" s="4" customFormat="1" ht="12" customHeight="1">
      <c r="A14" s="21"/>
      <c r="B14" s="22" t="s">
        <v>29</v>
      </c>
      <c r="C14" s="12">
        <v>1</v>
      </c>
      <c r="D14" s="12">
        <v>0</v>
      </c>
      <c r="E14" s="12">
        <v>0</v>
      </c>
      <c r="F14" s="12">
        <v>3</v>
      </c>
      <c r="G14" s="12">
        <v>0</v>
      </c>
      <c r="H14" s="15">
        <v>1</v>
      </c>
      <c r="I14" s="15">
        <v>2</v>
      </c>
      <c r="J14" s="15">
        <v>0</v>
      </c>
      <c r="K14" s="15">
        <v>1</v>
      </c>
      <c r="L14" s="38">
        <f t="shared" si="1"/>
        <v>41.5</v>
      </c>
      <c r="M14" s="38">
        <f t="shared" si="2"/>
        <v>0</v>
      </c>
      <c r="N14" s="38">
        <f t="shared" si="3"/>
        <v>0</v>
      </c>
      <c r="O14" s="38">
        <f t="shared" si="4"/>
        <v>124.4</v>
      </c>
      <c r="P14" s="38">
        <f t="shared" si="5"/>
        <v>0</v>
      </c>
      <c r="Q14" s="38">
        <f t="shared" si="6"/>
        <v>41.5</v>
      </c>
      <c r="R14" s="38">
        <f t="shared" si="7"/>
        <v>82.9</v>
      </c>
      <c r="S14" s="38">
        <f t="shared" si="8"/>
        <v>0</v>
      </c>
      <c r="T14" s="39">
        <f t="shared" si="9"/>
        <v>41.5</v>
      </c>
      <c r="U14" s="10" t="s">
        <v>7</v>
      </c>
      <c r="W14" s="21"/>
      <c r="X14" s="27" t="s">
        <v>29</v>
      </c>
      <c r="Y14" s="44">
        <v>2412</v>
      </c>
    </row>
    <row r="15" spans="1:25" s="4" customFormat="1" ht="12" customHeight="1">
      <c r="A15" s="21"/>
      <c r="B15" s="22" t="s">
        <v>30</v>
      </c>
      <c r="C15" s="12">
        <v>7</v>
      </c>
      <c r="D15" s="12">
        <v>4</v>
      </c>
      <c r="E15" s="12">
        <v>3</v>
      </c>
      <c r="F15" s="12">
        <v>4</v>
      </c>
      <c r="G15" s="12">
        <v>0</v>
      </c>
      <c r="H15" s="15">
        <v>10</v>
      </c>
      <c r="I15" s="15">
        <v>22</v>
      </c>
      <c r="J15" s="15">
        <v>3</v>
      </c>
      <c r="K15" s="15">
        <v>2</v>
      </c>
      <c r="L15" s="38">
        <f t="shared" si="1"/>
        <v>79.9</v>
      </c>
      <c r="M15" s="38">
        <f t="shared" si="2"/>
        <v>45.6</v>
      </c>
      <c r="N15" s="38">
        <f t="shared" si="3"/>
        <v>34.2</v>
      </c>
      <c r="O15" s="38">
        <f t="shared" si="4"/>
        <v>45.6</v>
      </c>
      <c r="P15" s="38">
        <f t="shared" si="5"/>
        <v>0</v>
      </c>
      <c r="Q15" s="38">
        <f t="shared" si="6"/>
        <v>114.1</v>
      </c>
      <c r="R15" s="38">
        <f t="shared" si="7"/>
        <v>251</v>
      </c>
      <c r="S15" s="38">
        <f t="shared" si="8"/>
        <v>34.2</v>
      </c>
      <c r="T15" s="39">
        <f t="shared" si="9"/>
        <v>22.8</v>
      </c>
      <c r="U15" s="10" t="s">
        <v>8</v>
      </c>
      <c r="W15" s="21"/>
      <c r="X15" s="27" t="s">
        <v>156</v>
      </c>
      <c r="Y15" s="44">
        <v>8764</v>
      </c>
    </row>
    <row r="16" spans="1:25" s="7" customFormat="1" ht="12" customHeight="1">
      <c r="A16" s="75" t="s">
        <v>31</v>
      </c>
      <c r="B16" s="77"/>
      <c r="C16" s="17">
        <f aca="true" t="shared" si="10" ref="C16:K16">SUM(C17:C24)</f>
        <v>85</v>
      </c>
      <c r="D16" s="17">
        <f t="shared" si="10"/>
        <v>22</v>
      </c>
      <c r="E16" s="17">
        <f t="shared" si="10"/>
        <v>46</v>
      </c>
      <c r="F16" s="17">
        <f t="shared" si="10"/>
        <v>34</v>
      </c>
      <c r="G16" s="17">
        <f t="shared" si="10"/>
        <v>8</v>
      </c>
      <c r="H16" s="17">
        <f t="shared" si="10"/>
        <v>292</v>
      </c>
      <c r="I16" s="17">
        <f t="shared" si="10"/>
        <v>249</v>
      </c>
      <c r="J16" s="17">
        <f t="shared" si="10"/>
        <v>33</v>
      </c>
      <c r="K16" s="17">
        <f t="shared" si="10"/>
        <v>9</v>
      </c>
      <c r="L16" s="18">
        <f t="shared" si="1"/>
        <v>162.8</v>
      </c>
      <c r="M16" s="18">
        <f t="shared" si="2"/>
        <v>42.1</v>
      </c>
      <c r="N16" s="18">
        <f t="shared" si="3"/>
        <v>88.1</v>
      </c>
      <c r="O16" s="18">
        <f t="shared" si="4"/>
        <v>65.1</v>
      </c>
      <c r="P16" s="18">
        <f t="shared" si="5"/>
        <v>15.3</v>
      </c>
      <c r="Q16" s="18">
        <f t="shared" si="6"/>
        <v>559.4</v>
      </c>
      <c r="R16" s="18">
        <f t="shared" si="7"/>
        <v>477</v>
      </c>
      <c r="S16" s="18">
        <f t="shared" si="8"/>
        <v>63.2</v>
      </c>
      <c r="T16" s="37">
        <f t="shared" si="9"/>
        <v>17.2</v>
      </c>
      <c r="U16" s="9" t="s">
        <v>9</v>
      </c>
      <c r="W16" s="75" t="s">
        <v>31</v>
      </c>
      <c r="X16" s="77"/>
      <c r="Y16" s="45">
        <v>52203</v>
      </c>
    </row>
    <row r="17" spans="1:25" s="4" customFormat="1" ht="12" customHeight="1">
      <c r="A17" s="21"/>
      <c r="B17" s="22" t="s">
        <v>32</v>
      </c>
      <c r="C17" s="12">
        <v>9</v>
      </c>
      <c r="D17" s="12">
        <v>3</v>
      </c>
      <c r="E17" s="12">
        <v>4</v>
      </c>
      <c r="F17" s="12">
        <v>4</v>
      </c>
      <c r="G17" s="12">
        <v>0</v>
      </c>
      <c r="H17" s="15">
        <v>21</v>
      </c>
      <c r="I17" s="15">
        <v>38</v>
      </c>
      <c r="J17" s="15">
        <v>2</v>
      </c>
      <c r="K17" s="15">
        <v>0</v>
      </c>
      <c r="L17" s="38">
        <f t="shared" si="1"/>
        <v>95.7</v>
      </c>
      <c r="M17" s="38">
        <f t="shared" si="2"/>
        <v>31.9</v>
      </c>
      <c r="N17" s="38">
        <f t="shared" si="3"/>
        <v>42.5</v>
      </c>
      <c r="O17" s="38">
        <f t="shared" si="4"/>
        <v>42.5</v>
      </c>
      <c r="P17" s="38">
        <f t="shared" si="5"/>
        <v>0</v>
      </c>
      <c r="Q17" s="38">
        <f t="shared" si="6"/>
        <v>223.3</v>
      </c>
      <c r="R17" s="38">
        <f t="shared" si="7"/>
        <v>404.1</v>
      </c>
      <c r="S17" s="38">
        <f t="shared" si="8"/>
        <v>21.3</v>
      </c>
      <c r="T17" s="39">
        <f t="shared" si="9"/>
        <v>0</v>
      </c>
      <c r="U17" s="10" t="s">
        <v>83</v>
      </c>
      <c r="W17" s="21"/>
      <c r="X17" s="27" t="s">
        <v>32</v>
      </c>
      <c r="Y17" s="44">
        <v>9404</v>
      </c>
    </row>
    <row r="18" spans="1:25" s="4" customFormat="1" ht="12" customHeight="1">
      <c r="A18" s="21"/>
      <c r="B18" s="22" t="s">
        <v>33</v>
      </c>
      <c r="C18" s="12">
        <v>53</v>
      </c>
      <c r="D18" s="12">
        <v>11</v>
      </c>
      <c r="E18" s="12">
        <v>29</v>
      </c>
      <c r="F18" s="12">
        <v>14</v>
      </c>
      <c r="G18" s="12">
        <v>3</v>
      </c>
      <c r="H18" s="15">
        <v>196</v>
      </c>
      <c r="I18" s="15">
        <v>160</v>
      </c>
      <c r="J18" s="15">
        <v>21</v>
      </c>
      <c r="K18" s="15">
        <v>6</v>
      </c>
      <c r="L18" s="38">
        <f t="shared" si="1"/>
        <v>289.4</v>
      </c>
      <c r="M18" s="38">
        <f t="shared" si="2"/>
        <v>60.1</v>
      </c>
      <c r="N18" s="38">
        <f t="shared" si="3"/>
        <v>158.3</v>
      </c>
      <c r="O18" s="38">
        <f t="shared" si="4"/>
        <v>76.4</v>
      </c>
      <c r="P18" s="38">
        <f t="shared" si="5"/>
        <v>16.4</v>
      </c>
      <c r="Q18" s="38">
        <f t="shared" si="6"/>
        <v>1070.2</v>
      </c>
      <c r="R18" s="38">
        <f t="shared" si="7"/>
        <v>873.6</v>
      </c>
      <c r="S18" s="38">
        <f t="shared" si="8"/>
        <v>114.7</v>
      </c>
      <c r="T18" s="39">
        <f t="shared" si="9"/>
        <v>32.8</v>
      </c>
      <c r="U18" s="10" t="s">
        <v>10</v>
      </c>
      <c r="W18" s="28"/>
      <c r="X18" s="27" t="s">
        <v>33</v>
      </c>
      <c r="Y18" s="44">
        <v>18315</v>
      </c>
    </row>
    <row r="19" spans="1:25" s="4" customFormat="1" ht="12" customHeight="1">
      <c r="A19" s="21"/>
      <c r="B19" s="22" t="s">
        <v>34</v>
      </c>
      <c r="C19" s="12">
        <v>1</v>
      </c>
      <c r="D19" s="12">
        <v>0</v>
      </c>
      <c r="E19" s="12">
        <v>0</v>
      </c>
      <c r="F19" s="12">
        <v>2</v>
      </c>
      <c r="G19" s="12">
        <v>0</v>
      </c>
      <c r="H19" s="15">
        <v>3</v>
      </c>
      <c r="I19" s="15">
        <v>0</v>
      </c>
      <c r="J19" s="15">
        <v>0</v>
      </c>
      <c r="K19" s="15">
        <v>0</v>
      </c>
      <c r="L19" s="38">
        <f t="shared" si="1"/>
        <v>40</v>
      </c>
      <c r="M19" s="38">
        <f t="shared" si="2"/>
        <v>0</v>
      </c>
      <c r="N19" s="38">
        <f t="shared" si="3"/>
        <v>0</v>
      </c>
      <c r="O19" s="38">
        <f t="shared" si="4"/>
        <v>80.1</v>
      </c>
      <c r="P19" s="38">
        <f t="shared" si="5"/>
        <v>0</v>
      </c>
      <c r="Q19" s="38">
        <f t="shared" si="6"/>
        <v>120.1</v>
      </c>
      <c r="R19" s="38">
        <f t="shared" si="7"/>
        <v>0</v>
      </c>
      <c r="S19" s="38">
        <f t="shared" si="8"/>
        <v>0</v>
      </c>
      <c r="T19" s="39">
        <f t="shared" si="9"/>
        <v>0</v>
      </c>
      <c r="U19" s="10" t="s">
        <v>11</v>
      </c>
      <c r="W19" s="21"/>
      <c r="X19" s="27" t="s">
        <v>34</v>
      </c>
      <c r="Y19" s="44">
        <v>2498</v>
      </c>
    </row>
    <row r="20" spans="1:25" s="4" customFormat="1" ht="12" customHeight="1">
      <c r="A20" s="21"/>
      <c r="B20" s="22" t="s">
        <v>35</v>
      </c>
      <c r="C20" s="12">
        <v>15</v>
      </c>
      <c r="D20" s="12">
        <v>3</v>
      </c>
      <c r="E20" s="12">
        <v>9</v>
      </c>
      <c r="F20" s="12">
        <v>3</v>
      </c>
      <c r="G20" s="12">
        <v>5</v>
      </c>
      <c r="H20" s="15">
        <v>66</v>
      </c>
      <c r="I20" s="15">
        <v>29</v>
      </c>
      <c r="J20" s="15">
        <v>4</v>
      </c>
      <c r="K20" s="15">
        <v>3</v>
      </c>
      <c r="L20" s="38">
        <f t="shared" si="1"/>
        <v>237.3</v>
      </c>
      <c r="M20" s="38">
        <f t="shared" si="2"/>
        <v>47.5</v>
      </c>
      <c r="N20" s="38">
        <f t="shared" si="3"/>
        <v>142.4</v>
      </c>
      <c r="O20" s="38">
        <f t="shared" si="4"/>
        <v>47.5</v>
      </c>
      <c r="P20" s="38">
        <f t="shared" si="5"/>
        <v>79.1</v>
      </c>
      <c r="Q20" s="38">
        <f t="shared" si="6"/>
        <v>1044</v>
      </c>
      <c r="R20" s="38">
        <f t="shared" si="7"/>
        <v>458.7</v>
      </c>
      <c r="S20" s="38">
        <f t="shared" si="8"/>
        <v>63.3</v>
      </c>
      <c r="T20" s="39">
        <f t="shared" si="9"/>
        <v>47.5</v>
      </c>
      <c r="U20" s="10" t="s">
        <v>12</v>
      </c>
      <c r="W20" s="21"/>
      <c r="X20" s="27" t="s">
        <v>35</v>
      </c>
      <c r="Y20" s="44">
        <v>6322</v>
      </c>
    </row>
    <row r="21" spans="1:25" s="4" customFormat="1" ht="12" customHeight="1">
      <c r="A21" s="21"/>
      <c r="B21" s="22" t="s">
        <v>36</v>
      </c>
      <c r="C21" s="12">
        <v>2</v>
      </c>
      <c r="D21" s="12">
        <v>1</v>
      </c>
      <c r="E21" s="12">
        <v>0</v>
      </c>
      <c r="F21" s="12">
        <v>3</v>
      </c>
      <c r="G21" s="12">
        <v>0</v>
      </c>
      <c r="H21" s="15">
        <v>1</v>
      </c>
      <c r="I21" s="15">
        <v>8</v>
      </c>
      <c r="J21" s="15">
        <v>2</v>
      </c>
      <c r="K21" s="15">
        <v>0</v>
      </c>
      <c r="L21" s="38">
        <f t="shared" si="1"/>
        <v>59.9</v>
      </c>
      <c r="M21" s="38">
        <f t="shared" si="2"/>
        <v>29.9</v>
      </c>
      <c r="N21" s="38">
        <f t="shared" si="3"/>
        <v>0</v>
      </c>
      <c r="O21" s="38">
        <f t="shared" si="4"/>
        <v>89.8</v>
      </c>
      <c r="P21" s="38">
        <f t="shared" si="5"/>
        <v>0</v>
      </c>
      <c r="Q21" s="38">
        <f t="shared" si="6"/>
        <v>29.9</v>
      </c>
      <c r="R21" s="38">
        <f t="shared" si="7"/>
        <v>239.6</v>
      </c>
      <c r="S21" s="38">
        <f t="shared" si="8"/>
        <v>59.9</v>
      </c>
      <c r="T21" s="39">
        <f t="shared" si="9"/>
        <v>0</v>
      </c>
      <c r="U21" s="10" t="s">
        <v>13</v>
      </c>
      <c r="W21" s="21"/>
      <c r="X21" s="27" t="s">
        <v>36</v>
      </c>
      <c r="Y21" s="44">
        <v>3339</v>
      </c>
    </row>
    <row r="22" spans="1:25" s="4" customFormat="1" ht="12" customHeight="1">
      <c r="A22" s="21"/>
      <c r="B22" s="22" t="s">
        <v>37</v>
      </c>
      <c r="C22" s="12">
        <v>2</v>
      </c>
      <c r="D22" s="12">
        <v>1</v>
      </c>
      <c r="E22" s="12">
        <v>2</v>
      </c>
      <c r="F22" s="12">
        <v>3</v>
      </c>
      <c r="G22" s="12">
        <v>0</v>
      </c>
      <c r="H22" s="15">
        <v>3</v>
      </c>
      <c r="I22" s="15">
        <v>10</v>
      </c>
      <c r="J22" s="15">
        <v>2</v>
      </c>
      <c r="K22" s="15">
        <v>0</v>
      </c>
      <c r="L22" s="38">
        <f t="shared" si="1"/>
        <v>37</v>
      </c>
      <c r="M22" s="38">
        <f t="shared" si="2"/>
        <v>18.5</v>
      </c>
      <c r="N22" s="38">
        <f t="shared" si="3"/>
        <v>37</v>
      </c>
      <c r="O22" s="38">
        <f t="shared" si="4"/>
        <v>55.4</v>
      </c>
      <c r="P22" s="38">
        <f t="shared" si="5"/>
        <v>0</v>
      </c>
      <c r="Q22" s="38">
        <f t="shared" si="6"/>
        <v>55.4</v>
      </c>
      <c r="R22" s="38">
        <f t="shared" si="7"/>
        <v>184.8</v>
      </c>
      <c r="S22" s="38">
        <f t="shared" si="8"/>
        <v>37</v>
      </c>
      <c r="T22" s="39">
        <f t="shared" si="9"/>
        <v>0</v>
      </c>
      <c r="U22" s="10" t="s">
        <v>61</v>
      </c>
      <c r="W22" s="21"/>
      <c r="X22" s="27" t="s">
        <v>37</v>
      </c>
      <c r="Y22" s="44">
        <v>5411</v>
      </c>
    </row>
    <row r="23" spans="1:25" s="4" customFormat="1" ht="12" customHeight="1">
      <c r="A23" s="21"/>
      <c r="B23" s="22" t="s">
        <v>38</v>
      </c>
      <c r="C23" s="12">
        <v>1</v>
      </c>
      <c r="D23" s="12">
        <v>0</v>
      </c>
      <c r="E23" s="12">
        <v>0</v>
      </c>
      <c r="F23" s="12">
        <v>2</v>
      </c>
      <c r="G23" s="12">
        <v>0</v>
      </c>
      <c r="H23" s="15">
        <v>0</v>
      </c>
      <c r="I23" s="15">
        <v>1</v>
      </c>
      <c r="J23" s="15">
        <v>0</v>
      </c>
      <c r="K23" s="15">
        <v>0</v>
      </c>
      <c r="L23" s="38">
        <f t="shared" si="1"/>
        <v>39.7</v>
      </c>
      <c r="M23" s="38">
        <f t="shared" si="2"/>
        <v>0</v>
      </c>
      <c r="N23" s="38">
        <f t="shared" si="3"/>
        <v>0</v>
      </c>
      <c r="O23" s="38">
        <f t="shared" si="4"/>
        <v>79.5</v>
      </c>
      <c r="P23" s="38">
        <f t="shared" si="5"/>
        <v>0</v>
      </c>
      <c r="Q23" s="38">
        <f t="shared" si="6"/>
        <v>0</v>
      </c>
      <c r="R23" s="38">
        <f t="shared" si="7"/>
        <v>39.7</v>
      </c>
      <c r="S23" s="38">
        <f t="shared" si="8"/>
        <v>0</v>
      </c>
      <c r="T23" s="39">
        <f t="shared" si="9"/>
        <v>0</v>
      </c>
      <c r="U23" s="10" t="s">
        <v>14</v>
      </c>
      <c r="W23" s="21"/>
      <c r="X23" s="27" t="s">
        <v>38</v>
      </c>
      <c r="Y23" s="44">
        <v>2516</v>
      </c>
    </row>
    <row r="24" spans="1:25" s="4" customFormat="1" ht="12" customHeight="1">
      <c r="A24" s="21"/>
      <c r="B24" s="22" t="s">
        <v>39</v>
      </c>
      <c r="C24" s="12">
        <v>2</v>
      </c>
      <c r="D24" s="12">
        <v>3</v>
      </c>
      <c r="E24" s="12">
        <v>2</v>
      </c>
      <c r="F24" s="12">
        <v>3</v>
      </c>
      <c r="G24" s="12">
        <v>0</v>
      </c>
      <c r="H24" s="15">
        <v>2</v>
      </c>
      <c r="I24" s="15">
        <v>3</v>
      </c>
      <c r="J24" s="15">
        <v>2</v>
      </c>
      <c r="K24" s="15">
        <v>0</v>
      </c>
      <c r="L24" s="38">
        <f t="shared" si="1"/>
        <v>45.5</v>
      </c>
      <c r="M24" s="38">
        <f t="shared" si="2"/>
        <v>68.2</v>
      </c>
      <c r="N24" s="38">
        <f t="shared" si="3"/>
        <v>45.5</v>
      </c>
      <c r="O24" s="38">
        <f t="shared" si="4"/>
        <v>68.2</v>
      </c>
      <c r="P24" s="38">
        <f t="shared" si="5"/>
        <v>0</v>
      </c>
      <c r="Q24" s="38">
        <f t="shared" si="6"/>
        <v>45.5</v>
      </c>
      <c r="R24" s="38">
        <f t="shared" si="7"/>
        <v>68.2</v>
      </c>
      <c r="S24" s="38">
        <f t="shared" si="8"/>
        <v>45.5</v>
      </c>
      <c r="T24" s="39">
        <f t="shared" si="9"/>
        <v>0</v>
      </c>
      <c r="U24" s="10" t="s">
        <v>15</v>
      </c>
      <c r="W24" s="21"/>
      <c r="X24" s="22" t="s">
        <v>39</v>
      </c>
      <c r="Y24" s="44">
        <v>4398</v>
      </c>
    </row>
    <row r="25" spans="1:25" s="7" customFormat="1" ht="12" customHeight="1">
      <c r="A25" s="75" t="s">
        <v>40</v>
      </c>
      <c r="B25" s="77"/>
      <c r="C25" s="17">
        <f aca="true" t="shared" si="11" ref="C25:K25">SUM(C26:C28)</f>
        <v>9</v>
      </c>
      <c r="D25" s="17">
        <f t="shared" si="11"/>
        <v>4</v>
      </c>
      <c r="E25" s="17">
        <f t="shared" si="11"/>
        <v>8</v>
      </c>
      <c r="F25" s="17">
        <f t="shared" si="11"/>
        <v>11</v>
      </c>
      <c r="G25" s="17">
        <f t="shared" si="11"/>
        <v>1</v>
      </c>
      <c r="H25" s="17">
        <f t="shared" si="11"/>
        <v>33</v>
      </c>
      <c r="I25" s="17">
        <f t="shared" si="11"/>
        <v>70</v>
      </c>
      <c r="J25" s="17">
        <f t="shared" si="11"/>
        <v>1</v>
      </c>
      <c r="K25" s="17">
        <f t="shared" si="11"/>
        <v>1</v>
      </c>
      <c r="L25" s="18">
        <f t="shared" si="1"/>
        <v>81.2</v>
      </c>
      <c r="M25" s="18">
        <f t="shared" si="2"/>
        <v>36.1</v>
      </c>
      <c r="N25" s="18">
        <f t="shared" si="3"/>
        <v>72.2</v>
      </c>
      <c r="O25" s="18">
        <f t="shared" si="4"/>
        <v>99.2</v>
      </c>
      <c r="P25" s="18">
        <f t="shared" si="5"/>
        <v>9</v>
      </c>
      <c r="Q25" s="18">
        <f t="shared" si="6"/>
        <v>297.7</v>
      </c>
      <c r="R25" s="18">
        <f t="shared" si="7"/>
        <v>631.5</v>
      </c>
      <c r="S25" s="18">
        <f t="shared" si="8"/>
        <v>9</v>
      </c>
      <c r="T25" s="37">
        <f t="shared" si="9"/>
        <v>9</v>
      </c>
      <c r="U25" s="9" t="s">
        <v>5</v>
      </c>
      <c r="W25" s="75" t="s">
        <v>157</v>
      </c>
      <c r="X25" s="77"/>
      <c r="Y25" s="45">
        <v>11084</v>
      </c>
    </row>
    <row r="26" spans="1:25" s="6" customFormat="1" ht="12" customHeight="1">
      <c r="A26" s="20"/>
      <c r="B26" s="22" t="s">
        <v>41</v>
      </c>
      <c r="C26" s="12">
        <v>1</v>
      </c>
      <c r="D26" s="12">
        <v>1</v>
      </c>
      <c r="E26" s="12">
        <v>0</v>
      </c>
      <c r="F26" s="12">
        <v>3</v>
      </c>
      <c r="G26" s="12">
        <v>0</v>
      </c>
      <c r="H26" s="15">
        <v>4</v>
      </c>
      <c r="I26" s="15">
        <v>2</v>
      </c>
      <c r="J26" s="15">
        <v>0</v>
      </c>
      <c r="K26" s="15">
        <v>0</v>
      </c>
      <c r="L26" s="38">
        <f t="shared" si="1"/>
        <v>28.4</v>
      </c>
      <c r="M26" s="38">
        <f t="shared" si="2"/>
        <v>28.4</v>
      </c>
      <c r="N26" s="38">
        <f t="shared" si="3"/>
        <v>0</v>
      </c>
      <c r="O26" s="38">
        <f t="shared" si="4"/>
        <v>85.2</v>
      </c>
      <c r="P26" s="38">
        <f t="shared" si="5"/>
        <v>0</v>
      </c>
      <c r="Q26" s="38">
        <f t="shared" si="6"/>
        <v>113.6</v>
      </c>
      <c r="R26" s="38">
        <f t="shared" si="7"/>
        <v>56.8</v>
      </c>
      <c r="S26" s="38">
        <f t="shared" si="8"/>
        <v>0</v>
      </c>
      <c r="T26" s="39">
        <f t="shared" si="9"/>
        <v>0</v>
      </c>
      <c r="U26" s="10" t="s">
        <v>16</v>
      </c>
      <c r="W26" s="21"/>
      <c r="X26" s="22" t="s">
        <v>158</v>
      </c>
      <c r="Y26" s="44">
        <v>3521</v>
      </c>
    </row>
    <row r="27" spans="1:25" s="4" customFormat="1" ht="12" customHeight="1">
      <c r="A27" s="21"/>
      <c r="B27" s="22" t="s">
        <v>189</v>
      </c>
      <c r="C27" s="12">
        <v>7</v>
      </c>
      <c r="D27" s="12">
        <v>2</v>
      </c>
      <c r="E27" s="12">
        <v>8</v>
      </c>
      <c r="F27" s="12">
        <v>5</v>
      </c>
      <c r="G27" s="12">
        <v>1</v>
      </c>
      <c r="H27" s="15">
        <v>27</v>
      </c>
      <c r="I27" s="15">
        <v>53</v>
      </c>
      <c r="J27" s="15">
        <v>1</v>
      </c>
      <c r="K27" s="15">
        <v>1</v>
      </c>
      <c r="L27" s="38">
        <f t="shared" si="1"/>
        <v>148.5</v>
      </c>
      <c r="M27" s="38">
        <f t="shared" si="2"/>
        <v>42.4</v>
      </c>
      <c r="N27" s="38">
        <f t="shared" si="3"/>
        <v>169.7</v>
      </c>
      <c r="O27" s="38">
        <f t="shared" si="4"/>
        <v>106</v>
      </c>
      <c r="P27" s="38">
        <f t="shared" si="5"/>
        <v>21.2</v>
      </c>
      <c r="Q27" s="38">
        <f t="shared" si="6"/>
        <v>572.6</v>
      </c>
      <c r="R27" s="38">
        <f t="shared" si="7"/>
        <v>1124.1</v>
      </c>
      <c r="S27" s="38">
        <f t="shared" si="8"/>
        <v>21.2</v>
      </c>
      <c r="T27" s="39">
        <f t="shared" si="9"/>
        <v>21.2</v>
      </c>
      <c r="U27" s="10" t="s">
        <v>18</v>
      </c>
      <c r="W27" s="21"/>
      <c r="X27" s="22" t="s">
        <v>159</v>
      </c>
      <c r="Y27" s="44">
        <v>4715</v>
      </c>
    </row>
    <row r="28" spans="1:25" s="4" customFormat="1" ht="12" customHeight="1">
      <c r="A28" s="21"/>
      <c r="B28" s="22" t="s">
        <v>42</v>
      </c>
      <c r="C28" s="12">
        <v>1</v>
      </c>
      <c r="D28" s="12">
        <v>1</v>
      </c>
      <c r="E28" s="12">
        <v>0</v>
      </c>
      <c r="F28" s="12">
        <v>3</v>
      </c>
      <c r="G28" s="12">
        <v>0</v>
      </c>
      <c r="H28" s="15">
        <v>2</v>
      </c>
      <c r="I28" s="15">
        <v>15</v>
      </c>
      <c r="J28" s="15">
        <v>0</v>
      </c>
      <c r="K28" s="15">
        <v>0</v>
      </c>
      <c r="L28" s="38">
        <f t="shared" si="1"/>
        <v>35.1</v>
      </c>
      <c r="M28" s="38">
        <f t="shared" si="2"/>
        <v>35.1</v>
      </c>
      <c r="N28" s="38">
        <f t="shared" si="3"/>
        <v>0</v>
      </c>
      <c r="O28" s="38">
        <f t="shared" si="4"/>
        <v>105.3</v>
      </c>
      <c r="P28" s="38">
        <f t="shared" si="5"/>
        <v>0</v>
      </c>
      <c r="Q28" s="38">
        <f t="shared" si="6"/>
        <v>70.2</v>
      </c>
      <c r="R28" s="38">
        <f t="shared" si="7"/>
        <v>526.7</v>
      </c>
      <c r="S28" s="38">
        <f t="shared" si="8"/>
        <v>0</v>
      </c>
      <c r="T28" s="39">
        <f t="shared" si="9"/>
        <v>0</v>
      </c>
      <c r="U28" s="10" t="s">
        <v>5</v>
      </c>
      <c r="W28" s="21"/>
      <c r="X28" s="22" t="s">
        <v>160</v>
      </c>
      <c r="Y28" s="44">
        <v>2848</v>
      </c>
    </row>
    <row r="29" spans="1:25" s="6" customFormat="1" ht="12" customHeight="1">
      <c r="A29" s="75" t="s">
        <v>43</v>
      </c>
      <c r="B29" s="77"/>
      <c r="C29" s="17">
        <f aca="true" t="shared" si="12" ref="C29:K29">SUM(C30:C31)</f>
        <v>26</v>
      </c>
      <c r="D29" s="17">
        <f t="shared" si="12"/>
        <v>15</v>
      </c>
      <c r="E29" s="17">
        <f t="shared" si="12"/>
        <v>19</v>
      </c>
      <c r="F29" s="17">
        <f t="shared" si="12"/>
        <v>13</v>
      </c>
      <c r="G29" s="17">
        <f t="shared" si="12"/>
        <v>2</v>
      </c>
      <c r="H29" s="17">
        <f t="shared" si="12"/>
        <v>63</v>
      </c>
      <c r="I29" s="17">
        <f t="shared" si="12"/>
        <v>122</v>
      </c>
      <c r="J29" s="17">
        <f t="shared" si="12"/>
        <v>12</v>
      </c>
      <c r="K29" s="17">
        <f t="shared" si="12"/>
        <v>11</v>
      </c>
      <c r="L29" s="18">
        <f t="shared" si="1"/>
        <v>86.2</v>
      </c>
      <c r="M29" s="18">
        <f t="shared" si="2"/>
        <v>49.7</v>
      </c>
      <c r="N29" s="18">
        <f t="shared" si="3"/>
        <v>63</v>
      </c>
      <c r="O29" s="18">
        <f t="shared" si="4"/>
        <v>43.1</v>
      </c>
      <c r="P29" s="18">
        <f t="shared" si="5"/>
        <v>6.6</v>
      </c>
      <c r="Q29" s="18">
        <f t="shared" si="6"/>
        <v>208.9</v>
      </c>
      <c r="R29" s="18">
        <f t="shared" si="7"/>
        <v>404.6</v>
      </c>
      <c r="S29" s="18">
        <f t="shared" si="8"/>
        <v>39.8</v>
      </c>
      <c r="T29" s="37">
        <f t="shared" si="9"/>
        <v>36.5</v>
      </c>
      <c r="U29" s="9" t="s">
        <v>19</v>
      </c>
      <c r="W29" s="75" t="s">
        <v>161</v>
      </c>
      <c r="X29" s="77"/>
      <c r="Y29" s="45">
        <v>30151</v>
      </c>
    </row>
    <row r="30" spans="1:25" s="6" customFormat="1" ht="12" customHeight="1">
      <c r="A30" s="20"/>
      <c r="B30" s="22" t="s">
        <v>44</v>
      </c>
      <c r="C30" s="12">
        <v>6</v>
      </c>
      <c r="D30" s="12">
        <v>4</v>
      </c>
      <c r="E30" s="12">
        <v>5</v>
      </c>
      <c r="F30" s="12">
        <v>4</v>
      </c>
      <c r="G30" s="12">
        <v>0</v>
      </c>
      <c r="H30" s="15">
        <v>13</v>
      </c>
      <c r="I30" s="15">
        <v>27</v>
      </c>
      <c r="J30" s="15">
        <v>1</v>
      </c>
      <c r="K30" s="15">
        <v>4</v>
      </c>
      <c r="L30" s="38">
        <f t="shared" si="1"/>
        <v>52.7</v>
      </c>
      <c r="M30" s="38">
        <f t="shared" si="2"/>
        <v>35.1</v>
      </c>
      <c r="N30" s="38">
        <f t="shared" si="3"/>
        <v>43.9</v>
      </c>
      <c r="O30" s="38">
        <f t="shared" si="4"/>
        <v>35.1</v>
      </c>
      <c r="P30" s="38">
        <f t="shared" si="5"/>
        <v>0</v>
      </c>
      <c r="Q30" s="38">
        <f t="shared" si="6"/>
        <v>114.2</v>
      </c>
      <c r="R30" s="38">
        <f t="shared" si="7"/>
        <v>237.1</v>
      </c>
      <c r="S30" s="38">
        <f t="shared" si="8"/>
        <v>8.8</v>
      </c>
      <c r="T30" s="39">
        <f t="shared" si="9"/>
        <v>35.1</v>
      </c>
      <c r="U30" s="10" t="s">
        <v>20</v>
      </c>
      <c r="W30" s="21"/>
      <c r="X30" s="22" t="s">
        <v>44</v>
      </c>
      <c r="Y30" s="44">
        <v>11387</v>
      </c>
    </row>
    <row r="31" spans="1:25" s="4" customFormat="1" ht="12" customHeight="1">
      <c r="A31" s="21"/>
      <c r="B31" s="22" t="s">
        <v>45</v>
      </c>
      <c r="C31" s="12">
        <v>20</v>
      </c>
      <c r="D31" s="12">
        <v>11</v>
      </c>
      <c r="E31" s="12">
        <v>14</v>
      </c>
      <c r="F31" s="12">
        <v>9</v>
      </c>
      <c r="G31" s="12">
        <v>2</v>
      </c>
      <c r="H31" s="15">
        <v>50</v>
      </c>
      <c r="I31" s="15">
        <v>95</v>
      </c>
      <c r="J31" s="15">
        <v>11</v>
      </c>
      <c r="K31" s="15">
        <v>7</v>
      </c>
      <c r="L31" s="38">
        <f t="shared" si="1"/>
        <v>106.6</v>
      </c>
      <c r="M31" s="38">
        <f t="shared" si="2"/>
        <v>58.6</v>
      </c>
      <c r="N31" s="38">
        <f t="shared" si="3"/>
        <v>74.6</v>
      </c>
      <c r="O31" s="38">
        <f t="shared" si="4"/>
        <v>48</v>
      </c>
      <c r="P31" s="38">
        <f t="shared" si="5"/>
        <v>10.7</v>
      </c>
      <c r="Q31" s="38">
        <f t="shared" si="6"/>
        <v>266.5</v>
      </c>
      <c r="R31" s="38">
        <f t="shared" si="7"/>
        <v>506.3</v>
      </c>
      <c r="S31" s="38">
        <f t="shared" si="8"/>
        <v>58.6</v>
      </c>
      <c r="T31" s="39">
        <f t="shared" si="9"/>
        <v>37.3</v>
      </c>
      <c r="U31" s="10" t="s">
        <v>19</v>
      </c>
      <c r="W31" s="21"/>
      <c r="X31" s="22" t="s">
        <v>162</v>
      </c>
      <c r="Y31" s="44">
        <v>18764</v>
      </c>
    </row>
    <row r="32" spans="1:25" s="6" customFormat="1" ht="12" customHeight="1">
      <c r="A32" s="75" t="s">
        <v>46</v>
      </c>
      <c r="B32" s="77"/>
      <c r="C32" s="17">
        <f aca="true" t="shared" si="13" ref="C32:K32">SUM(C33:C37)</f>
        <v>10</v>
      </c>
      <c r="D32" s="17">
        <f t="shared" si="13"/>
        <v>6</v>
      </c>
      <c r="E32" s="17">
        <f t="shared" si="13"/>
        <v>5</v>
      </c>
      <c r="F32" s="17">
        <f t="shared" si="13"/>
        <v>10</v>
      </c>
      <c r="G32" s="17">
        <f t="shared" si="13"/>
        <v>0</v>
      </c>
      <c r="H32" s="17">
        <f t="shared" si="13"/>
        <v>15</v>
      </c>
      <c r="I32" s="17">
        <f t="shared" si="13"/>
        <v>47</v>
      </c>
      <c r="J32" s="17">
        <f t="shared" si="13"/>
        <v>4</v>
      </c>
      <c r="K32" s="17">
        <f t="shared" si="13"/>
        <v>0</v>
      </c>
      <c r="L32" s="18">
        <f t="shared" si="1"/>
        <v>69.3</v>
      </c>
      <c r="M32" s="18">
        <f t="shared" si="2"/>
        <v>41.6</v>
      </c>
      <c r="N32" s="18">
        <f t="shared" si="3"/>
        <v>34.6</v>
      </c>
      <c r="O32" s="18">
        <f t="shared" si="4"/>
        <v>69.3</v>
      </c>
      <c r="P32" s="18">
        <f t="shared" si="5"/>
        <v>0</v>
      </c>
      <c r="Q32" s="18">
        <f t="shared" si="6"/>
        <v>103.9</v>
      </c>
      <c r="R32" s="18">
        <f t="shared" si="7"/>
        <v>325.5</v>
      </c>
      <c r="S32" s="18">
        <f t="shared" si="8"/>
        <v>27.7</v>
      </c>
      <c r="T32" s="37">
        <f t="shared" si="9"/>
        <v>0</v>
      </c>
      <c r="U32" s="9" t="s">
        <v>81</v>
      </c>
      <c r="W32" s="75" t="s">
        <v>163</v>
      </c>
      <c r="X32" s="77"/>
      <c r="Y32" s="45">
        <v>14438</v>
      </c>
    </row>
    <row r="33" spans="1:25" s="4" customFormat="1" ht="12" customHeight="1">
      <c r="A33" s="21"/>
      <c r="B33" s="22" t="s">
        <v>47</v>
      </c>
      <c r="C33" s="12">
        <v>0</v>
      </c>
      <c r="D33" s="12">
        <v>0</v>
      </c>
      <c r="E33" s="12">
        <v>0</v>
      </c>
      <c r="F33" s="12">
        <v>2</v>
      </c>
      <c r="G33" s="12">
        <v>0</v>
      </c>
      <c r="H33" s="15">
        <v>1</v>
      </c>
      <c r="I33" s="15">
        <v>1</v>
      </c>
      <c r="J33" s="15">
        <v>0</v>
      </c>
      <c r="K33" s="15">
        <v>0</v>
      </c>
      <c r="L33" s="38">
        <f t="shared" si="1"/>
        <v>0</v>
      </c>
      <c r="M33" s="38">
        <f t="shared" si="2"/>
        <v>0</v>
      </c>
      <c r="N33" s="38">
        <f t="shared" si="3"/>
        <v>0</v>
      </c>
      <c r="O33" s="38">
        <f t="shared" si="4"/>
        <v>123.5</v>
      </c>
      <c r="P33" s="38">
        <f t="shared" si="5"/>
        <v>0</v>
      </c>
      <c r="Q33" s="38">
        <f t="shared" si="6"/>
        <v>61.8</v>
      </c>
      <c r="R33" s="38">
        <f t="shared" si="7"/>
        <v>61.8</v>
      </c>
      <c r="S33" s="38">
        <f t="shared" si="8"/>
        <v>0</v>
      </c>
      <c r="T33" s="39">
        <f t="shared" si="9"/>
        <v>0</v>
      </c>
      <c r="U33" s="10" t="s">
        <v>21</v>
      </c>
      <c r="W33" s="21"/>
      <c r="X33" s="22" t="s">
        <v>47</v>
      </c>
      <c r="Y33" s="44">
        <v>1619</v>
      </c>
    </row>
    <row r="34" spans="1:25" s="4" customFormat="1" ht="12" customHeight="1">
      <c r="A34" s="21"/>
      <c r="B34" s="22" t="s">
        <v>48</v>
      </c>
      <c r="C34" s="12">
        <v>2</v>
      </c>
      <c r="D34" s="12">
        <v>1</v>
      </c>
      <c r="E34" s="12">
        <v>1</v>
      </c>
      <c r="F34" s="12">
        <v>2</v>
      </c>
      <c r="G34" s="12">
        <v>0</v>
      </c>
      <c r="H34" s="15">
        <v>2</v>
      </c>
      <c r="I34" s="15">
        <v>5</v>
      </c>
      <c r="J34" s="15">
        <v>1</v>
      </c>
      <c r="K34" s="15">
        <v>0</v>
      </c>
      <c r="L34" s="38">
        <f t="shared" si="1"/>
        <v>153.3</v>
      </c>
      <c r="M34" s="38">
        <f t="shared" si="2"/>
        <v>76.6</v>
      </c>
      <c r="N34" s="38">
        <f t="shared" si="3"/>
        <v>76.6</v>
      </c>
      <c r="O34" s="38">
        <f t="shared" si="4"/>
        <v>153.3</v>
      </c>
      <c r="P34" s="38">
        <f t="shared" si="5"/>
        <v>0</v>
      </c>
      <c r="Q34" s="38">
        <f t="shared" si="6"/>
        <v>153.3</v>
      </c>
      <c r="R34" s="38">
        <f t="shared" si="7"/>
        <v>383.1</v>
      </c>
      <c r="S34" s="38">
        <f t="shared" si="8"/>
        <v>76.6</v>
      </c>
      <c r="T34" s="39">
        <f t="shared" si="9"/>
        <v>0</v>
      </c>
      <c r="U34" s="10" t="s">
        <v>63</v>
      </c>
      <c r="W34" s="21"/>
      <c r="X34" s="22" t="s">
        <v>164</v>
      </c>
      <c r="Y34" s="44">
        <v>1305</v>
      </c>
    </row>
    <row r="35" spans="1:25" s="4" customFormat="1" ht="12" customHeight="1">
      <c r="A35" s="21"/>
      <c r="B35" s="22" t="s">
        <v>49</v>
      </c>
      <c r="C35" s="12">
        <v>1</v>
      </c>
      <c r="D35" s="12">
        <v>1</v>
      </c>
      <c r="E35" s="12">
        <v>0</v>
      </c>
      <c r="F35" s="12">
        <v>1</v>
      </c>
      <c r="G35" s="12">
        <v>0</v>
      </c>
      <c r="H35" s="15">
        <v>2</v>
      </c>
      <c r="I35" s="15">
        <v>4</v>
      </c>
      <c r="J35" s="15">
        <v>0</v>
      </c>
      <c r="K35" s="15">
        <v>0</v>
      </c>
      <c r="L35" s="38">
        <f t="shared" si="1"/>
        <v>77.5</v>
      </c>
      <c r="M35" s="38">
        <f t="shared" si="2"/>
        <v>77.5</v>
      </c>
      <c r="N35" s="38">
        <f t="shared" si="3"/>
        <v>0</v>
      </c>
      <c r="O35" s="38">
        <f t="shared" si="4"/>
        <v>77.5</v>
      </c>
      <c r="P35" s="38">
        <f t="shared" si="5"/>
        <v>0</v>
      </c>
      <c r="Q35" s="38">
        <f t="shared" si="6"/>
        <v>154.9</v>
      </c>
      <c r="R35" s="38">
        <f t="shared" si="7"/>
        <v>309.8</v>
      </c>
      <c r="S35" s="38">
        <f t="shared" si="8"/>
        <v>0</v>
      </c>
      <c r="T35" s="39">
        <f t="shared" si="9"/>
        <v>0</v>
      </c>
      <c r="U35" s="10" t="s">
        <v>1</v>
      </c>
      <c r="W35" s="21"/>
      <c r="X35" s="27" t="s">
        <v>165</v>
      </c>
      <c r="Y35" s="44">
        <v>1291</v>
      </c>
    </row>
    <row r="36" spans="1:25" s="6" customFormat="1" ht="12" customHeight="1">
      <c r="A36" s="20"/>
      <c r="B36" s="22" t="s">
        <v>50</v>
      </c>
      <c r="C36" s="12">
        <v>1</v>
      </c>
      <c r="D36" s="12">
        <v>3</v>
      </c>
      <c r="E36" s="12">
        <v>2</v>
      </c>
      <c r="F36" s="12">
        <v>2</v>
      </c>
      <c r="G36" s="12">
        <v>0</v>
      </c>
      <c r="H36" s="15">
        <v>3</v>
      </c>
      <c r="I36" s="15">
        <v>16</v>
      </c>
      <c r="J36" s="15">
        <v>2</v>
      </c>
      <c r="K36" s="15">
        <v>0</v>
      </c>
      <c r="L36" s="38">
        <f t="shared" si="1"/>
        <v>26.3</v>
      </c>
      <c r="M36" s="38">
        <f t="shared" si="2"/>
        <v>78.9</v>
      </c>
      <c r="N36" s="38">
        <f t="shared" si="3"/>
        <v>52.6</v>
      </c>
      <c r="O36" s="38">
        <f t="shared" si="4"/>
        <v>52.6</v>
      </c>
      <c r="P36" s="38">
        <f t="shared" si="5"/>
        <v>0</v>
      </c>
      <c r="Q36" s="38">
        <f t="shared" si="6"/>
        <v>78.9</v>
      </c>
      <c r="R36" s="38">
        <f t="shared" si="7"/>
        <v>421.1</v>
      </c>
      <c r="S36" s="38">
        <f t="shared" si="8"/>
        <v>52.6</v>
      </c>
      <c r="T36" s="39">
        <f t="shared" si="9"/>
        <v>0</v>
      </c>
      <c r="U36" s="10" t="s">
        <v>61</v>
      </c>
      <c r="W36" s="21"/>
      <c r="X36" s="22" t="s">
        <v>50</v>
      </c>
      <c r="Y36" s="44">
        <v>3800</v>
      </c>
    </row>
    <row r="37" spans="1:25" s="4" customFormat="1" ht="12" customHeight="1">
      <c r="A37" s="21"/>
      <c r="B37" s="22" t="s">
        <v>51</v>
      </c>
      <c r="C37" s="12">
        <v>6</v>
      </c>
      <c r="D37" s="12">
        <v>1</v>
      </c>
      <c r="E37" s="12">
        <v>2</v>
      </c>
      <c r="F37" s="12">
        <v>3</v>
      </c>
      <c r="G37" s="12">
        <v>0</v>
      </c>
      <c r="H37" s="15">
        <v>7</v>
      </c>
      <c r="I37" s="15">
        <v>21</v>
      </c>
      <c r="J37" s="15">
        <v>1</v>
      </c>
      <c r="K37" s="15">
        <v>0</v>
      </c>
      <c r="L37" s="38">
        <f t="shared" si="1"/>
        <v>93.4</v>
      </c>
      <c r="M37" s="38">
        <f t="shared" si="2"/>
        <v>15.6</v>
      </c>
      <c r="N37" s="38">
        <f t="shared" si="3"/>
        <v>31.1</v>
      </c>
      <c r="O37" s="38">
        <f t="shared" si="4"/>
        <v>46.7</v>
      </c>
      <c r="P37" s="38">
        <f t="shared" si="5"/>
        <v>0</v>
      </c>
      <c r="Q37" s="38">
        <f t="shared" si="6"/>
        <v>109</v>
      </c>
      <c r="R37" s="38">
        <f t="shared" si="7"/>
        <v>327</v>
      </c>
      <c r="S37" s="38">
        <f t="shared" si="8"/>
        <v>15.6</v>
      </c>
      <c r="T37" s="39">
        <f t="shared" si="9"/>
        <v>0</v>
      </c>
      <c r="U37" s="10" t="s">
        <v>22</v>
      </c>
      <c r="W37" s="21"/>
      <c r="X37" s="22" t="s">
        <v>166</v>
      </c>
      <c r="Y37" s="44">
        <v>6423</v>
      </c>
    </row>
    <row r="38" spans="1:25" s="6" customFormat="1" ht="12" customHeight="1">
      <c r="A38" s="75" t="s">
        <v>52</v>
      </c>
      <c r="B38" s="77"/>
      <c r="C38" s="17">
        <f aca="true" t="shared" si="14" ref="C38:K38">SUM(C39:C42)</f>
        <v>16</v>
      </c>
      <c r="D38" s="17">
        <f t="shared" si="14"/>
        <v>5</v>
      </c>
      <c r="E38" s="17">
        <f t="shared" si="14"/>
        <v>6</v>
      </c>
      <c r="F38" s="17">
        <f t="shared" si="14"/>
        <v>10</v>
      </c>
      <c r="G38" s="17">
        <f t="shared" si="14"/>
        <v>2</v>
      </c>
      <c r="H38" s="17">
        <f t="shared" si="14"/>
        <v>34</v>
      </c>
      <c r="I38" s="17">
        <f t="shared" si="14"/>
        <v>50</v>
      </c>
      <c r="J38" s="17">
        <f t="shared" si="14"/>
        <v>3</v>
      </c>
      <c r="K38" s="17">
        <f t="shared" si="14"/>
        <v>3</v>
      </c>
      <c r="L38" s="18">
        <f t="shared" si="1"/>
        <v>88.7</v>
      </c>
      <c r="M38" s="18">
        <f t="shared" si="2"/>
        <v>27.7</v>
      </c>
      <c r="N38" s="18">
        <f t="shared" si="3"/>
        <v>33.3</v>
      </c>
      <c r="O38" s="18">
        <f t="shared" si="4"/>
        <v>55.4</v>
      </c>
      <c r="P38" s="18">
        <f t="shared" si="5"/>
        <v>11.1</v>
      </c>
      <c r="Q38" s="18">
        <f t="shared" si="6"/>
        <v>188.5</v>
      </c>
      <c r="R38" s="18">
        <f t="shared" si="7"/>
        <v>277.1</v>
      </c>
      <c r="S38" s="18">
        <f t="shared" si="8"/>
        <v>16.6</v>
      </c>
      <c r="T38" s="37">
        <f t="shared" si="9"/>
        <v>16.6</v>
      </c>
      <c r="U38" s="9" t="s">
        <v>23</v>
      </c>
      <c r="W38" s="75" t="s">
        <v>167</v>
      </c>
      <c r="X38" s="77"/>
      <c r="Y38" s="45">
        <v>18041</v>
      </c>
    </row>
    <row r="39" spans="1:25" s="6" customFormat="1" ht="12" customHeight="1">
      <c r="A39" s="20"/>
      <c r="B39" s="22" t="s">
        <v>53</v>
      </c>
      <c r="C39" s="12">
        <v>6</v>
      </c>
      <c r="D39" s="12">
        <v>1</v>
      </c>
      <c r="E39" s="12">
        <v>2</v>
      </c>
      <c r="F39" s="12">
        <v>2</v>
      </c>
      <c r="G39" s="12">
        <v>0</v>
      </c>
      <c r="H39" s="15">
        <v>20</v>
      </c>
      <c r="I39" s="15">
        <v>30</v>
      </c>
      <c r="J39" s="15">
        <v>2</v>
      </c>
      <c r="K39" s="15">
        <v>1</v>
      </c>
      <c r="L39" s="38">
        <f t="shared" si="1"/>
        <v>106.4</v>
      </c>
      <c r="M39" s="38">
        <f t="shared" si="2"/>
        <v>17.7</v>
      </c>
      <c r="N39" s="38">
        <f t="shared" si="3"/>
        <v>35.5</v>
      </c>
      <c r="O39" s="38">
        <f t="shared" si="4"/>
        <v>35.5</v>
      </c>
      <c r="P39" s="38">
        <f t="shared" si="5"/>
        <v>0</v>
      </c>
      <c r="Q39" s="38">
        <f t="shared" si="6"/>
        <v>354.7</v>
      </c>
      <c r="R39" s="38">
        <f t="shared" si="7"/>
        <v>532</v>
      </c>
      <c r="S39" s="38">
        <f t="shared" si="8"/>
        <v>35.5</v>
      </c>
      <c r="T39" s="39">
        <f t="shared" si="9"/>
        <v>17.7</v>
      </c>
      <c r="U39" s="10" t="s">
        <v>10</v>
      </c>
      <c r="W39" s="21"/>
      <c r="X39" s="22" t="s">
        <v>168</v>
      </c>
      <c r="Y39" s="44">
        <v>5639</v>
      </c>
    </row>
    <row r="40" spans="1:25" s="4" customFormat="1" ht="12" customHeight="1">
      <c r="A40" s="21"/>
      <c r="B40" s="22" t="s">
        <v>177</v>
      </c>
      <c r="C40" s="12">
        <v>3</v>
      </c>
      <c r="D40" s="12">
        <v>2</v>
      </c>
      <c r="E40" s="12">
        <v>1</v>
      </c>
      <c r="F40" s="12">
        <v>2</v>
      </c>
      <c r="G40" s="12">
        <v>1</v>
      </c>
      <c r="H40" s="15">
        <v>1</v>
      </c>
      <c r="I40" s="15">
        <v>3</v>
      </c>
      <c r="J40" s="15">
        <v>0</v>
      </c>
      <c r="K40" s="15">
        <v>1</v>
      </c>
      <c r="L40" s="38">
        <f t="shared" si="1"/>
        <v>79.5</v>
      </c>
      <c r="M40" s="38">
        <f t="shared" si="2"/>
        <v>53</v>
      </c>
      <c r="N40" s="38">
        <f t="shared" si="3"/>
        <v>26.5</v>
      </c>
      <c r="O40" s="38">
        <f t="shared" si="4"/>
        <v>53</v>
      </c>
      <c r="P40" s="38">
        <f t="shared" si="5"/>
        <v>26.5</v>
      </c>
      <c r="Q40" s="38">
        <f t="shared" si="6"/>
        <v>26.5</v>
      </c>
      <c r="R40" s="38">
        <f t="shared" si="7"/>
        <v>79.5</v>
      </c>
      <c r="S40" s="38">
        <f t="shared" si="8"/>
        <v>0</v>
      </c>
      <c r="T40" s="39">
        <f t="shared" si="9"/>
        <v>26.5</v>
      </c>
      <c r="U40" s="10" t="s">
        <v>3</v>
      </c>
      <c r="W40" s="21"/>
      <c r="X40" s="30" t="s">
        <v>169</v>
      </c>
      <c r="Y40" s="44">
        <v>3773</v>
      </c>
    </row>
    <row r="41" spans="1:25" s="4" customFormat="1" ht="12" customHeight="1">
      <c r="A41" s="21"/>
      <c r="B41" s="22" t="s">
        <v>178</v>
      </c>
      <c r="C41" s="12">
        <v>4</v>
      </c>
      <c r="D41" s="12">
        <v>1</v>
      </c>
      <c r="E41" s="12">
        <v>1</v>
      </c>
      <c r="F41" s="12">
        <v>3</v>
      </c>
      <c r="G41" s="12">
        <v>0</v>
      </c>
      <c r="H41" s="15">
        <v>8</v>
      </c>
      <c r="I41" s="15">
        <v>7</v>
      </c>
      <c r="J41" s="15">
        <v>0</v>
      </c>
      <c r="K41" s="15">
        <v>0</v>
      </c>
      <c r="L41" s="38">
        <f t="shared" si="1"/>
        <v>75.5</v>
      </c>
      <c r="M41" s="38">
        <f t="shared" si="2"/>
        <v>18.9</v>
      </c>
      <c r="N41" s="38">
        <f t="shared" si="3"/>
        <v>18.9</v>
      </c>
      <c r="O41" s="38">
        <f t="shared" si="4"/>
        <v>56.6</v>
      </c>
      <c r="P41" s="38">
        <f t="shared" si="5"/>
        <v>0</v>
      </c>
      <c r="Q41" s="38">
        <f t="shared" si="6"/>
        <v>151</v>
      </c>
      <c r="R41" s="38">
        <f t="shared" si="7"/>
        <v>132.1</v>
      </c>
      <c r="S41" s="38">
        <f t="shared" si="8"/>
        <v>0</v>
      </c>
      <c r="T41" s="39">
        <f t="shared" si="9"/>
        <v>0</v>
      </c>
      <c r="U41" s="10" t="s">
        <v>24</v>
      </c>
      <c r="W41" s="21"/>
      <c r="X41" s="31" t="s">
        <v>170</v>
      </c>
      <c r="Y41" s="44">
        <v>5299</v>
      </c>
    </row>
    <row r="42" spans="1:25" s="4" customFormat="1" ht="12" customHeight="1">
      <c r="A42" s="21"/>
      <c r="B42" s="22" t="s">
        <v>54</v>
      </c>
      <c r="C42" s="12">
        <v>3</v>
      </c>
      <c r="D42" s="12">
        <v>1</v>
      </c>
      <c r="E42" s="12">
        <v>2</v>
      </c>
      <c r="F42" s="12">
        <v>3</v>
      </c>
      <c r="G42" s="12">
        <v>1</v>
      </c>
      <c r="H42" s="15">
        <v>5</v>
      </c>
      <c r="I42" s="15">
        <v>10</v>
      </c>
      <c r="J42" s="15">
        <v>1</v>
      </c>
      <c r="K42" s="15">
        <v>1</v>
      </c>
      <c r="L42" s="38">
        <f t="shared" si="1"/>
        <v>90.1</v>
      </c>
      <c r="M42" s="38">
        <f t="shared" si="2"/>
        <v>30</v>
      </c>
      <c r="N42" s="38">
        <f t="shared" si="3"/>
        <v>60.1</v>
      </c>
      <c r="O42" s="38">
        <f t="shared" si="4"/>
        <v>90.1</v>
      </c>
      <c r="P42" s="38">
        <f t="shared" si="5"/>
        <v>30</v>
      </c>
      <c r="Q42" s="38">
        <f t="shared" si="6"/>
        <v>150.2</v>
      </c>
      <c r="R42" s="38">
        <f t="shared" si="7"/>
        <v>300.3</v>
      </c>
      <c r="S42" s="38">
        <f t="shared" si="8"/>
        <v>30</v>
      </c>
      <c r="T42" s="39">
        <f t="shared" si="9"/>
        <v>30</v>
      </c>
      <c r="U42" s="10" t="s">
        <v>82</v>
      </c>
      <c r="W42" s="21"/>
      <c r="X42" s="22" t="s">
        <v>54</v>
      </c>
      <c r="Y42" s="44">
        <v>3330</v>
      </c>
    </row>
    <row r="43" spans="1:25" s="6" customFormat="1" ht="12" customHeight="1">
      <c r="A43" s="75" t="s">
        <v>55</v>
      </c>
      <c r="B43" s="77"/>
      <c r="C43" s="17">
        <f aca="true" t="shared" si="15" ref="C43:K43">SUM(C44:C45)</f>
        <v>12</v>
      </c>
      <c r="D43" s="17">
        <f t="shared" si="15"/>
        <v>4</v>
      </c>
      <c r="E43" s="17">
        <f t="shared" si="15"/>
        <v>8</v>
      </c>
      <c r="F43" s="17">
        <f t="shared" si="15"/>
        <v>7</v>
      </c>
      <c r="G43" s="17">
        <f t="shared" si="15"/>
        <v>0</v>
      </c>
      <c r="H43" s="17">
        <f t="shared" si="15"/>
        <v>14</v>
      </c>
      <c r="I43" s="17">
        <f t="shared" si="15"/>
        <v>35</v>
      </c>
      <c r="J43" s="17">
        <f t="shared" si="15"/>
        <v>6</v>
      </c>
      <c r="K43" s="17">
        <f t="shared" si="15"/>
        <v>1</v>
      </c>
      <c r="L43" s="18">
        <f t="shared" si="1"/>
        <v>93.3</v>
      </c>
      <c r="M43" s="18">
        <f t="shared" si="2"/>
        <v>31.1</v>
      </c>
      <c r="N43" s="18">
        <f t="shared" si="3"/>
        <v>62.2</v>
      </c>
      <c r="O43" s="18">
        <f t="shared" si="4"/>
        <v>54.4</v>
      </c>
      <c r="P43" s="18">
        <f t="shared" si="5"/>
        <v>0</v>
      </c>
      <c r="Q43" s="18">
        <f t="shared" si="6"/>
        <v>108.9</v>
      </c>
      <c r="R43" s="18">
        <f t="shared" si="7"/>
        <v>272.2</v>
      </c>
      <c r="S43" s="18">
        <f t="shared" si="8"/>
        <v>46.7</v>
      </c>
      <c r="T43" s="37">
        <f t="shared" si="9"/>
        <v>7.8</v>
      </c>
      <c r="U43" s="9" t="s">
        <v>4</v>
      </c>
      <c r="W43" s="75" t="s">
        <v>55</v>
      </c>
      <c r="X43" s="77"/>
      <c r="Y43" s="45">
        <v>12859</v>
      </c>
    </row>
    <row r="44" spans="1:25" s="6" customFormat="1" ht="12" customHeight="1">
      <c r="A44" s="21"/>
      <c r="B44" s="22" t="s">
        <v>56</v>
      </c>
      <c r="C44" s="12">
        <v>5</v>
      </c>
      <c r="D44" s="12">
        <v>0</v>
      </c>
      <c r="E44" s="12">
        <v>1</v>
      </c>
      <c r="F44" s="12">
        <v>2</v>
      </c>
      <c r="G44" s="12">
        <v>0</v>
      </c>
      <c r="H44" s="15">
        <v>0</v>
      </c>
      <c r="I44" s="15">
        <v>14</v>
      </c>
      <c r="J44" s="15">
        <v>0</v>
      </c>
      <c r="K44" s="15">
        <v>0</v>
      </c>
      <c r="L44" s="38">
        <f t="shared" si="1"/>
        <v>101.5</v>
      </c>
      <c r="M44" s="38">
        <f t="shared" si="2"/>
        <v>0</v>
      </c>
      <c r="N44" s="38">
        <f t="shared" si="3"/>
        <v>20.3</v>
      </c>
      <c r="O44" s="38">
        <f t="shared" si="4"/>
        <v>40.6</v>
      </c>
      <c r="P44" s="38">
        <f t="shared" si="5"/>
        <v>0</v>
      </c>
      <c r="Q44" s="38">
        <f t="shared" si="6"/>
        <v>0</v>
      </c>
      <c r="R44" s="38">
        <f t="shared" si="7"/>
        <v>284.3</v>
      </c>
      <c r="S44" s="38">
        <f t="shared" si="8"/>
        <v>0</v>
      </c>
      <c r="T44" s="39">
        <f t="shared" si="9"/>
        <v>0</v>
      </c>
      <c r="U44" s="10" t="s">
        <v>25</v>
      </c>
      <c r="W44" s="21"/>
      <c r="X44" s="22" t="s">
        <v>56</v>
      </c>
      <c r="Y44" s="44">
        <v>4925</v>
      </c>
    </row>
    <row r="45" spans="1:25" ht="12" customHeight="1">
      <c r="A45" s="23"/>
      <c r="B45" s="24" t="s">
        <v>57</v>
      </c>
      <c r="C45" s="13">
        <v>7</v>
      </c>
      <c r="D45" s="14">
        <v>4</v>
      </c>
      <c r="E45" s="14">
        <v>7</v>
      </c>
      <c r="F45" s="14">
        <v>5</v>
      </c>
      <c r="G45" s="14">
        <v>0</v>
      </c>
      <c r="H45" s="16">
        <v>14</v>
      </c>
      <c r="I45" s="16">
        <v>21</v>
      </c>
      <c r="J45" s="16">
        <v>6</v>
      </c>
      <c r="K45" s="16">
        <v>1</v>
      </c>
      <c r="L45" s="40">
        <f t="shared" si="1"/>
        <v>88.2</v>
      </c>
      <c r="M45" s="40">
        <f t="shared" si="2"/>
        <v>50.4</v>
      </c>
      <c r="N45" s="40">
        <f t="shared" si="3"/>
        <v>88.2</v>
      </c>
      <c r="O45" s="40">
        <f t="shared" si="4"/>
        <v>63</v>
      </c>
      <c r="P45" s="40">
        <f t="shared" si="5"/>
        <v>0</v>
      </c>
      <c r="Q45" s="40">
        <f t="shared" si="6"/>
        <v>176.5</v>
      </c>
      <c r="R45" s="40">
        <f t="shared" si="7"/>
        <v>264.7</v>
      </c>
      <c r="S45" s="40">
        <f t="shared" si="8"/>
        <v>75.6</v>
      </c>
      <c r="T45" s="41">
        <f t="shared" si="9"/>
        <v>12.6</v>
      </c>
      <c r="U45" s="11" t="s">
        <v>79</v>
      </c>
      <c r="W45" s="32"/>
      <c r="X45" s="33" t="s">
        <v>171</v>
      </c>
      <c r="Y45" s="46">
        <v>7934</v>
      </c>
    </row>
    <row r="46" spans="2:15" ht="11.25">
      <c r="B46" s="5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</row>
    <row r="47" spans="2:15" ht="11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1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1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1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1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1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1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1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1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1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1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1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1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1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42">
    <mergeCell ref="W43:X43"/>
    <mergeCell ref="W16:X16"/>
    <mergeCell ref="W25:X25"/>
    <mergeCell ref="W29:X29"/>
    <mergeCell ref="W32:X32"/>
    <mergeCell ref="W5:X6"/>
    <mergeCell ref="Y5:Y6"/>
    <mergeCell ref="W7:X7"/>
    <mergeCell ref="W38:X38"/>
    <mergeCell ref="S3:U3"/>
    <mergeCell ref="A1:C2"/>
    <mergeCell ref="M3:O3"/>
    <mergeCell ref="D1:S2"/>
    <mergeCell ref="A4:B6"/>
    <mergeCell ref="C4:K4"/>
    <mergeCell ref="L4:T4"/>
    <mergeCell ref="U4:U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2:B32"/>
    <mergeCell ref="A38:B38"/>
    <mergeCell ref="A43:B43"/>
    <mergeCell ref="A7:B7"/>
    <mergeCell ref="A16:B16"/>
    <mergeCell ref="A25:B25"/>
    <mergeCell ref="A29:B29"/>
  </mergeCells>
  <printOptions horizontalCentered="1" verticalCentered="1"/>
  <pageMargins left="0.56" right="0.4" top="0.3937007874015748" bottom="0.4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2004-08-17T08:34:23Z</cp:lastPrinted>
  <dcterms:created xsi:type="dcterms:W3CDTF">2001-11-21T07:04:06Z</dcterms:created>
  <dcterms:modified xsi:type="dcterms:W3CDTF">2004-08-17T08:39:55Z</dcterms:modified>
  <cp:category/>
  <cp:version/>
  <cp:contentType/>
  <cp:contentStatus/>
</cp:coreProperties>
</file>