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55" windowHeight="6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<sst xmlns="http://schemas.openxmlformats.org/spreadsheetml/2006/main" count="97" uniqueCount="86">
  <si>
    <t>第１表　市町村別人口,世帯数,面積</t>
  </si>
  <si>
    <t>世帯数</t>
  </si>
  <si>
    <t>人口</t>
  </si>
  <si>
    <t>総数</t>
  </si>
  <si>
    <t>男</t>
  </si>
  <si>
    <t>女</t>
  </si>
  <si>
    <t>面積</t>
  </si>
  <si>
    <t>人口密度</t>
  </si>
  <si>
    <t>(1k㎡当たり)</t>
  </si>
  <si>
    <t>郡部</t>
  </si>
  <si>
    <t>(k㎡)</t>
  </si>
  <si>
    <t>総  　覧</t>
  </si>
  <si>
    <t>１  表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</si>
  <si>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</si>
  <si>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</si>
  <si>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</si>
  <si>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</si>
  <si>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</si>
  <si>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</si>
  <si>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</si>
  <si>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</si>
  <si>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</si>
  <si>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</si>
  <si>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</si>
  <si>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</si>
  <si>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</si>
  <si>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</si>
  <si>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</si>
  <si>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</si>
  <si>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</si>
  <si>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</si>
  <si>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</si>
  <si>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</si>
  <si>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</si>
  <si>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</si>
  <si>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</si>
  <si>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</si>
  <si>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野津原町</t>
  </si>
  <si>
    <t>挾間町</t>
  </si>
  <si>
    <t>庄内町</t>
  </si>
  <si>
    <t>湯布院町</t>
  </si>
  <si>
    <t>日出町</t>
  </si>
  <si>
    <t>佐賀関町</t>
  </si>
  <si>
    <t>大田村</t>
  </si>
  <si>
    <t>真玉町</t>
  </si>
  <si>
    <t>香々地町</t>
  </si>
  <si>
    <t>国見町</t>
  </si>
  <si>
    <t>姫島村</t>
  </si>
  <si>
    <t>国東町</t>
  </si>
  <si>
    <t>武蔵町</t>
  </si>
  <si>
    <t>安岐町</t>
  </si>
  <si>
    <t>山香町</t>
  </si>
  <si>
    <t>安心院町</t>
  </si>
  <si>
    <t>院内町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</si>
  <si>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</si>
  <si>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</si>
  <si>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</si>
  <si>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</si>
  <si>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</si>
  <si>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</si>
  <si>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</si>
  <si>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</si>
  <si>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</si>
  <si>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</si>
  <si>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</si>
  <si>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</si>
  <si>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</si>
  <si>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</si>
  <si>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</si>
  <si>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</si>
  <si>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</si>
  <si>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</si>
  <si>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</si>
  <si>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</si>
  <si>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</si>
  <si>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</si>
  <si>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</si>
  <si>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</si>
  <si>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大山町</t>
  </si>
  <si>
    <t>天瀬町</t>
  </si>
  <si>
    <t>三光村</t>
  </si>
  <si>
    <t>本耶馬溪町</t>
  </si>
  <si>
    <t>耶馬溪町</t>
  </si>
  <si>
    <t>山国町</t>
  </si>
  <si>
    <t>市 町 村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</si>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</sst>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;&quot;△&quot;#\ ##0;&quot;-&quot;;@"/>
    <numFmt numFmtId="178" formatCode="#\ ##0.00;&quot;△&quot;#\ ##0.00;&quot;-&quot;;@"/>
    <numFmt numFmtId="179" formatCode="#\ ##0.0;&quot;△&quot;#\ ##0.0;&quot;-&quot;;@"/>
  </numFmts>
  <fonts count="10"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b/>
      <sz val="10.5"/>
      <name val="ＭＳ 明朝"/>
      <family val="1"/>
    </font>
    <font>
      <sz val="10"/>
      <color indexed="10"/>
      <name val="ＭＳ 明朝"/>
      <family val="1"/>
    </font>
    <font>
      <b/>
      <sz val="10"/>
      <color indexed="10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177" fontId="8" fillId="0" borderId="1" xfId="0" applyNumberFormat="1" applyFont="1" applyBorder="1" applyAlignment="1" applyProtection="1">
      <alignment horizontal="right" vertical="center"/>
      <protection locked="0"/>
    </xf>
    <xf numFmtId="178" fontId="8" fillId="0" borderId="1" xfId="0" applyNumberFormat="1" applyFont="1" applyBorder="1" applyAlignment="1" applyProtection="1">
      <alignment horizontal="right" vertical="center"/>
      <protection locked="0"/>
    </xf>
    <xf numFmtId="179" fontId="6" fillId="0" borderId="1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7" fontId="7" fillId="0" borderId="3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8" fontId="7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7" fontId="8" fillId="0" borderId="3" xfId="0" applyNumberFormat="1" applyFont="1" applyBorder="1" applyAlignment="1" applyProtection="1">
      <alignment horizontal="right" vertical="center"/>
      <protection locked="0"/>
    </xf>
    <xf numFmtId="177" fontId="8" fillId="0" borderId="0" xfId="0" applyNumberFormat="1" applyFont="1" applyAlignment="1" applyProtection="1">
      <alignment horizontal="right" vertical="center"/>
      <protection locked="0"/>
    </xf>
    <xf numFmtId="178" fontId="8" fillId="0" borderId="0" xfId="0" applyNumberFormat="1" applyFont="1" applyAlignment="1" applyProtection="1">
      <alignment horizontal="right" vertical="center"/>
      <protection locked="0"/>
    </xf>
    <xf numFmtId="177" fontId="8" fillId="0" borderId="8" xfId="0" applyNumberFormat="1" applyFont="1" applyBorder="1" applyAlignment="1" applyProtection="1">
      <alignment horizontal="right" vertical="center"/>
      <protection locked="0"/>
    </xf>
    <xf numFmtId="177" fontId="6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58" fontId="0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="110" zoomScaleNormal="110" workbookViewId="0" topLeftCell="A1">
      <selection activeCell="B1" sqref="B1"/>
    </sheetView>
  </sheetViews>
  <sheetFormatPr defaultColWidth="8.796875" defaultRowHeight="14.25"/>
  <cols>
    <col min="1" max="1" width="2.59765625" style="1" customWidth="1"/>
    <col min="2" max="2" width="10.59765625" style="1" customWidth="1"/>
    <col min="3" max="3" width="8.59765625" style="1" customWidth="1"/>
    <col min="4" max="4" width="9.09765625" style="1" customWidth="1"/>
    <col min="5" max="6" width="8.59765625" style="1" customWidth="1"/>
    <col min="7" max="7" width="9.59765625" style="1" customWidth="1"/>
    <col min="8" max="8" width="12.59765625" style="1" customWidth="1"/>
    <col min="9" max="9" width="3.59765625" style="1" customWidth="1"/>
    <col min="10" max="10" width="2.59765625" style="1" customWidth="1"/>
    <col min="11" max="11" width="10.59765625" style="1" customWidth="1"/>
    <col min="12" max="12" width="8.59765625" style="1" customWidth="1"/>
    <col min="13" max="13" width="9.09765625" style="1" customWidth="1"/>
    <col min="14" max="15" width="8.59765625" style="1" customWidth="1"/>
    <col min="16" max="16" width="9.59765625" style="1" customWidth="1"/>
    <col min="17" max="17" width="12.59765625" style="1" customWidth="1"/>
    <col min="18" max="16384" width="9" style="1" customWidth="1"/>
  </cols>
  <sheetData>
    <row r="1" spans="1:17" ht="17.25">
      <c r="A1" s="15" t="s">
        <v>11</v>
      </c>
      <c r="B1" s="33"/>
      <c r="C1" s="44" t="s">
        <v>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32"/>
      <c r="Q1" s="32"/>
    </row>
    <row r="2" spans="1:15" ht="14.25">
      <c r="A2" s="15" t="s">
        <v>12</v>
      </c>
      <c r="B2" s="10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7" ht="14.25" thickBot="1">
      <c r="A3" s="2"/>
      <c r="B3" s="2"/>
      <c r="C3" s="2"/>
      <c r="D3" s="2" t="s">
        <v>85</v>
      </c>
      <c r="E3" s="2"/>
      <c r="F3" s="2"/>
      <c r="G3" s="2"/>
      <c r="H3" s="2"/>
      <c r="J3" s="2"/>
      <c r="K3" s="2"/>
      <c r="L3" s="2"/>
      <c r="M3" s="2"/>
      <c r="N3" s="2"/>
      <c r="O3" s="2"/>
      <c r="P3" s="43">
        <v>37165</v>
      </c>
      <c r="Q3" s="43"/>
    </row>
    <row r="4" spans="1:18" ht="13.5" customHeight="1">
      <c r="A4" s="37" t="s">
        <v>84</v>
      </c>
      <c r="B4" s="38"/>
      <c r="C4" s="41" t="s">
        <v>1</v>
      </c>
      <c r="D4" s="42" t="s">
        <v>2</v>
      </c>
      <c r="E4" s="42"/>
      <c r="F4" s="42"/>
      <c r="G4" s="34" t="s">
        <v>6</v>
      </c>
      <c r="H4" s="5" t="s">
        <v>7</v>
      </c>
      <c r="I4" s="6"/>
      <c r="J4" s="37" t="s">
        <v>84</v>
      </c>
      <c r="K4" s="38"/>
      <c r="L4" s="48" t="s">
        <v>1</v>
      </c>
      <c r="M4" s="42" t="s">
        <v>2</v>
      </c>
      <c r="N4" s="42"/>
      <c r="O4" s="42"/>
      <c r="P4" s="11" t="s">
        <v>6</v>
      </c>
      <c r="Q4" s="7" t="s">
        <v>7</v>
      </c>
      <c r="R4" s="3"/>
    </row>
    <row r="5" spans="1:18" ht="13.5">
      <c r="A5" s="39"/>
      <c r="B5" s="40"/>
      <c r="C5" s="42"/>
      <c r="D5" s="4" t="s">
        <v>3</v>
      </c>
      <c r="E5" s="4" t="s">
        <v>4</v>
      </c>
      <c r="F5" s="4" t="s">
        <v>5</v>
      </c>
      <c r="G5" s="4" t="s">
        <v>10</v>
      </c>
      <c r="H5" s="8" t="s">
        <v>8</v>
      </c>
      <c r="I5" s="6"/>
      <c r="J5" s="39"/>
      <c r="K5" s="40"/>
      <c r="L5" s="49"/>
      <c r="M5" s="9" t="s">
        <v>3</v>
      </c>
      <c r="N5" s="9" t="s">
        <v>4</v>
      </c>
      <c r="O5" s="9" t="s">
        <v>5</v>
      </c>
      <c r="P5" s="4" t="s">
        <v>10</v>
      </c>
      <c r="Q5" s="8" t="s">
        <v>8</v>
      </c>
      <c r="R5" s="3"/>
    </row>
    <row r="6" spans="1:17" ht="13.5" customHeight="1">
      <c r="A6" s="12"/>
      <c r="B6" s="12"/>
      <c r="C6" s="19"/>
      <c r="D6" s="20"/>
      <c r="E6" s="20"/>
      <c r="F6" s="20"/>
      <c r="G6" s="21"/>
      <c r="H6" s="22"/>
      <c r="I6" s="6"/>
      <c r="J6" s="50" t="s">
        <v>30</v>
      </c>
      <c r="K6" s="51"/>
      <c r="L6" s="23">
        <f>SUM(L7:L14)</f>
        <v>12196</v>
      </c>
      <c r="M6" s="24">
        <f>SUM(M7:M14)</f>
        <v>33891</v>
      </c>
      <c r="N6" s="24">
        <f>SUM(N7:N14)</f>
        <v>15486</v>
      </c>
      <c r="O6" s="24">
        <f>SUM(O7:O14)</f>
        <v>18405</v>
      </c>
      <c r="P6" s="25">
        <f>SUM(P7:P14)</f>
        <v>705.78</v>
      </c>
      <c r="Q6" s="26">
        <f>IF(OR(M6=0,P6=0),0,ROUND(M6/P6,1))</f>
        <v>48</v>
      </c>
    </row>
    <row r="7" spans="1:17" ht="13.5" customHeight="1">
      <c r="A7" s="46" t="s">
        <v>3</v>
      </c>
      <c r="B7" s="47"/>
      <c r="C7" s="23">
        <f>SUM(C9:C10)</f>
        <v>458994</v>
      </c>
      <c r="D7" s="24">
        <f>SUM(D9:D10)</f>
        <v>1220061</v>
      </c>
      <c r="E7" s="24">
        <f>SUM(E9:E10)</f>
        <v>575198</v>
      </c>
      <c r="F7" s="24">
        <f>SUM(F9:F10)</f>
        <v>644863</v>
      </c>
      <c r="G7" s="25">
        <f>SUM(G9:G10)</f>
        <v>6338.19</v>
      </c>
      <c r="H7" s="26">
        <f>IF(OR(D7=0,G7=0),0,ROUND(D7/G7,1))</f>
        <v>192.5</v>
      </c>
      <c r="I7" s="6"/>
      <c r="J7" s="12"/>
      <c r="K7" s="12" t="s">
        <v>54</v>
      </c>
      <c r="L7" s="27">
        <v>1044</v>
      </c>
      <c r="M7" s="20">
        <f>SUM(N7:O7)</f>
        <v>2674</v>
      </c>
      <c r="N7" s="28">
        <v>1174</v>
      </c>
      <c r="O7" s="28">
        <v>1500</v>
      </c>
      <c r="P7" s="29">
        <v>15.67</v>
      </c>
      <c r="Q7" s="22">
        <f aca="true" t="shared" si="0" ref="Q7:Q44">IF(OR(M7=0,P7=0),0,ROUND(M7/P7,1))</f>
        <v>170.6</v>
      </c>
    </row>
    <row r="8" spans="1:17" ht="13.5" customHeight="1">
      <c r="A8" s="14"/>
      <c r="B8" s="14"/>
      <c r="C8" s="23"/>
      <c r="D8" s="24"/>
      <c r="E8" s="24"/>
      <c r="F8" s="24"/>
      <c r="G8" s="25"/>
      <c r="H8" s="26"/>
      <c r="I8" s="6"/>
      <c r="J8" s="12"/>
      <c r="K8" s="12" t="s">
        <v>55</v>
      </c>
      <c r="L8" s="27">
        <v>2286</v>
      </c>
      <c r="M8" s="20">
        <f aca="true" t="shared" si="1" ref="M8:M44">SUM(N8:O8)</f>
        <v>7100</v>
      </c>
      <c r="N8" s="28">
        <v>3311</v>
      </c>
      <c r="O8" s="28">
        <v>3789</v>
      </c>
      <c r="P8" s="29">
        <v>82.89</v>
      </c>
      <c r="Q8" s="22">
        <f t="shared" si="0"/>
        <v>85.7</v>
      </c>
    </row>
    <row r="9" spans="1:17" ht="13.5" customHeight="1">
      <c r="A9" s="46" t="s">
        <v>13</v>
      </c>
      <c r="B9" s="47"/>
      <c r="C9" s="23">
        <f>SUM(C12:C22)</f>
        <v>351341</v>
      </c>
      <c r="D9" s="24">
        <f>SUM(E9:F9)</f>
        <v>910566</v>
      </c>
      <c r="E9" s="24">
        <f>SUM(E12:E22)</f>
        <v>430015</v>
      </c>
      <c r="F9" s="24">
        <f>SUM(F12:F22)</f>
        <v>480551</v>
      </c>
      <c r="G9" s="25">
        <f>SUM(G12:G22)</f>
        <v>1833.3999999999999</v>
      </c>
      <c r="H9" s="26">
        <f>IF(OR(D9=0,G9=0),0,ROUND(D9/G9,1))</f>
        <v>496.7</v>
      </c>
      <c r="I9" s="6"/>
      <c r="J9" s="12"/>
      <c r="K9" s="12" t="s">
        <v>56</v>
      </c>
      <c r="L9" s="27">
        <v>687</v>
      </c>
      <c r="M9" s="20">
        <f t="shared" si="1"/>
        <v>2020</v>
      </c>
      <c r="N9" s="28">
        <v>950</v>
      </c>
      <c r="O9" s="28">
        <v>1070</v>
      </c>
      <c r="P9" s="29">
        <v>123.15</v>
      </c>
      <c r="Q9" s="22">
        <f t="shared" si="0"/>
        <v>16.4</v>
      </c>
    </row>
    <row r="10" spans="1:17" ht="13.5" customHeight="1">
      <c r="A10" s="46" t="s">
        <v>9</v>
      </c>
      <c r="B10" s="47"/>
      <c r="C10" s="23">
        <f>SUM(C25,C29,C35,C38,C43,L6,L15,L24,L28,L31,L37,L42)</f>
        <v>107653</v>
      </c>
      <c r="D10" s="24">
        <f>SUM(E10:F10)</f>
        <v>309495</v>
      </c>
      <c r="E10" s="24">
        <f>SUM(E25,E29,E35,E38,E43,N6,N15,N24,N28,N31,N37,N42)</f>
        <v>145183</v>
      </c>
      <c r="F10" s="24">
        <f>SUM(F25,F29,F35,F38,F43,O6,O15,O24,O28,O31,O37,O42)</f>
        <v>164312</v>
      </c>
      <c r="G10" s="25">
        <f>SUM(G25,G29,G35,G38,G43,P6,P15,P24,P28,P31,P37,P42)</f>
        <v>4504.79</v>
      </c>
      <c r="H10" s="26">
        <f>IF(OR(D10=0,G10=0),"-",ROUND(D10/G10,1))</f>
        <v>68.7</v>
      </c>
      <c r="I10" s="6"/>
      <c r="J10" s="12"/>
      <c r="K10" s="12" t="s">
        <v>57</v>
      </c>
      <c r="L10" s="27">
        <v>1359</v>
      </c>
      <c r="M10" s="20">
        <f t="shared" si="1"/>
        <v>3655</v>
      </c>
      <c r="N10" s="28">
        <v>1700</v>
      </c>
      <c r="O10" s="28">
        <v>1955</v>
      </c>
      <c r="P10" s="29">
        <v>265.99</v>
      </c>
      <c r="Q10" s="22">
        <f t="shared" si="0"/>
        <v>13.7</v>
      </c>
    </row>
    <row r="11" spans="1:17" ht="13.5" customHeight="1">
      <c r="A11" s="12"/>
      <c r="B11" s="12"/>
      <c r="C11" s="19"/>
      <c r="D11" s="20"/>
      <c r="E11" s="20"/>
      <c r="F11" s="20"/>
      <c r="G11" s="21"/>
      <c r="H11" s="22"/>
      <c r="I11" s="6"/>
      <c r="J11" s="12"/>
      <c r="K11" s="12" t="s">
        <v>58</v>
      </c>
      <c r="L11" s="27">
        <v>874</v>
      </c>
      <c r="M11" s="20">
        <f t="shared" si="1"/>
        <v>2812</v>
      </c>
      <c r="N11" s="28">
        <v>1287</v>
      </c>
      <c r="O11" s="28">
        <v>1525</v>
      </c>
      <c r="P11" s="29">
        <v>80.82</v>
      </c>
      <c r="Q11" s="22">
        <f t="shared" si="0"/>
        <v>34.8</v>
      </c>
    </row>
    <row r="12" spans="1:17" ht="13.5" customHeight="1">
      <c r="A12" s="35" t="s">
        <v>14</v>
      </c>
      <c r="B12" s="36"/>
      <c r="C12" s="27">
        <v>170418</v>
      </c>
      <c r="D12" s="20">
        <f>SUM(E12:F12)</f>
        <v>438891</v>
      </c>
      <c r="E12" s="28">
        <v>211712</v>
      </c>
      <c r="F12" s="28">
        <v>227179</v>
      </c>
      <c r="G12" s="29">
        <v>360.92</v>
      </c>
      <c r="H12" s="22">
        <f>IF(OR(D12=0,G12=0),0,ROUND(D12/G12,1))</f>
        <v>1216</v>
      </c>
      <c r="I12" s="6"/>
      <c r="J12" s="12"/>
      <c r="K12" s="12" t="s">
        <v>59</v>
      </c>
      <c r="L12" s="27">
        <v>1666</v>
      </c>
      <c r="M12" s="20">
        <f t="shared" si="1"/>
        <v>4257</v>
      </c>
      <c r="N12" s="28">
        <v>1973</v>
      </c>
      <c r="O12" s="28">
        <v>2284</v>
      </c>
      <c r="P12" s="29">
        <v>20.21</v>
      </c>
      <c r="Q12" s="22">
        <f t="shared" si="0"/>
        <v>210.6</v>
      </c>
    </row>
    <row r="13" spans="1:17" ht="13.5" customHeight="1">
      <c r="A13" s="35" t="s">
        <v>15</v>
      </c>
      <c r="B13" s="36"/>
      <c r="C13" s="27">
        <v>53931</v>
      </c>
      <c r="D13" s="20">
        <f aca="true" t="shared" si="2" ref="D13:D22">SUM(E13:F13)</f>
        <v>126643</v>
      </c>
      <c r="E13" s="28">
        <v>57032</v>
      </c>
      <c r="F13" s="28">
        <v>69611</v>
      </c>
      <c r="G13" s="29">
        <v>125.13</v>
      </c>
      <c r="H13" s="22">
        <f aca="true" t="shared" si="3" ref="H13:H22">IF(OR(D13=0,G13=0),0,ROUND(D13/G13,1))</f>
        <v>1012.1</v>
      </c>
      <c r="I13" s="6"/>
      <c r="J13" s="12"/>
      <c r="K13" s="12" t="s">
        <v>60</v>
      </c>
      <c r="L13" s="27">
        <v>902</v>
      </c>
      <c r="M13" s="20">
        <f t="shared" si="1"/>
        <v>2436</v>
      </c>
      <c r="N13" s="28">
        <v>1071</v>
      </c>
      <c r="O13" s="28">
        <v>1365</v>
      </c>
      <c r="P13" s="29">
        <v>25.24</v>
      </c>
      <c r="Q13" s="22">
        <f t="shared" si="0"/>
        <v>96.5</v>
      </c>
    </row>
    <row r="14" spans="1:17" ht="13.5" customHeight="1">
      <c r="A14" s="35" t="s">
        <v>16</v>
      </c>
      <c r="B14" s="36"/>
      <c r="C14" s="27">
        <v>26064</v>
      </c>
      <c r="D14" s="20">
        <f t="shared" si="2"/>
        <v>67013</v>
      </c>
      <c r="E14" s="28">
        <v>31356</v>
      </c>
      <c r="F14" s="28">
        <v>35657</v>
      </c>
      <c r="G14" s="29">
        <v>55.58</v>
      </c>
      <c r="H14" s="22">
        <f t="shared" si="3"/>
        <v>1205.7</v>
      </c>
      <c r="I14" s="6"/>
      <c r="J14" s="12"/>
      <c r="K14" s="12" t="s">
        <v>61</v>
      </c>
      <c r="L14" s="27">
        <v>3378</v>
      </c>
      <c r="M14" s="20">
        <f t="shared" si="1"/>
        <v>8937</v>
      </c>
      <c r="N14" s="28">
        <v>4020</v>
      </c>
      <c r="O14" s="28">
        <v>4917</v>
      </c>
      <c r="P14" s="29">
        <v>91.81</v>
      </c>
      <c r="Q14" s="22">
        <f t="shared" si="0"/>
        <v>97.3</v>
      </c>
    </row>
    <row r="15" spans="1:17" ht="13.5" customHeight="1">
      <c r="A15" s="35" t="s">
        <v>17</v>
      </c>
      <c r="B15" s="36"/>
      <c r="C15" s="27">
        <v>20976</v>
      </c>
      <c r="D15" s="20">
        <f t="shared" si="2"/>
        <v>62139</v>
      </c>
      <c r="E15" s="28">
        <v>29169</v>
      </c>
      <c r="F15" s="28">
        <v>32970</v>
      </c>
      <c r="G15" s="29">
        <v>269.21</v>
      </c>
      <c r="H15" s="22">
        <f t="shared" si="3"/>
        <v>230.8</v>
      </c>
      <c r="I15" s="6"/>
      <c r="J15" s="46" t="s">
        <v>31</v>
      </c>
      <c r="K15" s="47"/>
      <c r="L15" s="23">
        <f>SUM(L16:L23)</f>
        <v>18096</v>
      </c>
      <c r="M15" s="24">
        <f>IF(SUM(M16:M23)=0,"-",SUM(M16:M23))</f>
        <v>52634</v>
      </c>
      <c r="N15" s="24">
        <f>SUM(N16:N23)</f>
        <v>24538</v>
      </c>
      <c r="O15" s="24">
        <f>SUM(O16:O23)</f>
        <v>28096</v>
      </c>
      <c r="P15" s="25">
        <f>SUM(P16:P23)</f>
        <v>742.55</v>
      </c>
      <c r="Q15" s="26">
        <f t="shared" si="0"/>
        <v>70.9</v>
      </c>
    </row>
    <row r="16" spans="1:17" ht="13.5" customHeight="1">
      <c r="A16" s="35" t="s">
        <v>18</v>
      </c>
      <c r="B16" s="36"/>
      <c r="C16" s="27">
        <v>18929</v>
      </c>
      <c r="D16" s="20">
        <f t="shared" si="2"/>
        <v>49662</v>
      </c>
      <c r="E16" s="28">
        <v>22896</v>
      </c>
      <c r="F16" s="28">
        <v>26766</v>
      </c>
      <c r="G16" s="29">
        <v>197.38</v>
      </c>
      <c r="H16" s="22">
        <f t="shared" si="3"/>
        <v>251.6</v>
      </c>
      <c r="I16" s="6"/>
      <c r="J16" s="12"/>
      <c r="K16" s="12" t="s">
        <v>62</v>
      </c>
      <c r="L16" s="27">
        <v>2921</v>
      </c>
      <c r="M16" s="20">
        <f t="shared" si="1"/>
        <v>9567</v>
      </c>
      <c r="N16" s="28">
        <v>4464</v>
      </c>
      <c r="O16" s="28">
        <v>5103</v>
      </c>
      <c r="P16" s="29">
        <v>139.19</v>
      </c>
      <c r="Q16" s="22">
        <f t="shared" si="0"/>
        <v>68.7</v>
      </c>
    </row>
    <row r="17" spans="1:17" ht="13.5" customHeight="1">
      <c r="A17" s="35" t="s">
        <v>19</v>
      </c>
      <c r="B17" s="36"/>
      <c r="C17" s="27">
        <v>12577</v>
      </c>
      <c r="D17" s="20">
        <f t="shared" si="2"/>
        <v>35499</v>
      </c>
      <c r="E17" s="28">
        <v>16589</v>
      </c>
      <c r="F17" s="28">
        <v>18910</v>
      </c>
      <c r="G17" s="29">
        <v>151.84</v>
      </c>
      <c r="H17" s="22">
        <f t="shared" si="3"/>
        <v>233.8</v>
      </c>
      <c r="I17" s="6"/>
      <c r="J17" s="12"/>
      <c r="K17" s="12" t="s">
        <v>63</v>
      </c>
      <c r="L17" s="27">
        <v>6575</v>
      </c>
      <c r="M17" s="20">
        <f t="shared" si="1"/>
        <v>18282</v>
      </c>
      <c r="N17" s="28">
        <v>8484</v>
      </c>
      <c r="O17" s="28">
        <v>9798</v>
      </c>
      <c r="P17" s="29">
        <v>162.17</v>
      </c>
      <c r="Q17" s="22">
        <f t="shared" si="0"/>
        <v>112.7</v>
      </c>
    </row>
    <row r="18" spans="1:17" ht="13.5" customHeight="1">
      <c r="A18" s="35" t="s">
        <v>20</v>
      </c>
      <c r="B18" s="36"/>
      <c r="C18" s="27">
        <v>8639</v>
      </c>
      <c r="D18" s="20">
        <f t="shared" si="2"/>
        <v>22878</v>
      </c>
      <c r="E18" s="28">
        <v>10824</v>
      </c>
      <c r="F18" s="28">
        <v>12054</v>
      </c>
      <c r="G18" s="29">
        <v>79.41</v>
      </c>
      <c r="H18" s="22">
        <f t="shared" si="3"/>
        <v>288.1</v>
      </c>
      <c r="I18" s="6"/>
      <c r="J18" s="12"/>
      <c r="K18" s="12" t="s">
        <v>64</v>
      </c>
      <c r="L18" s="27">
        <v>949</v>
      </c>
      <c r="M18" s="20">
        <f t="shared" si="1"/>
        <v>2515</v>
      </c>
      <c r="N18" s="28">
        <v>1150</v>
      </c>
      <c r="O18" s="28">
        <v>1365</v>
      </c>
      <c r="P18" s="29">
        <v>47.18</v>
      </c>
      <c r="Q18" s="22">
        <f t="shared" si="0"/>
        <v>53.3</v>
      </c>
    </row>
    <row r="19" spans="1:17" ht="13.5" customHeight="1">
      <c r="A19" s="35" t="s">
        <v>21</v>
      </c>
      <c r="B19" s="36"/>
      <c r="C19" s="27">
        <v>6675</v>
      </c>
      <c r="D19" s="20">
        <f t="shared" si="2"/>
        <v>17195</v>
      </c>
      <c r="E19" s="28">
        <v>8007</v>
      </c>
      <c r="F19" s="28">
        <v>9188</v>
      </c>
      <c r="G19" s="29">
        <v>200.83</v>
      </c>
      <c r="H19" s="22">
        <f t="shared" si="3"/>
        <v>85.6</v>
      </c>
      <c r="I19" s="6"/>
      <c r="J19" s="12"/>
      <c r="K19" s="12" t="s">
        <v>65</v>
      </c>
      <c r="L19" s="27">
        <v>2309</v>
      </c>
      <c r="M19" s="20">
        <f t="shared" si="1"/>
        <v>6463</v>
      </c>
      <c r="N19" s="28">
        <v>2985</v>
      </c>
      <c r="O19" s="28">
        <v>3478</v>
      </c>
      <c r="P19" s="29">
        <v>147.96</v>
      </c>
      <c r="Q19" s="22">
        <f t="shared" si="0"/>
        <v>43.7</v>
      </c>
    </row>
    <row r="20" spans="1:17" ht="13.5" customHeight="1">
      <c r="A20" s="35" t="s">
        <v>22</v>
      </c>
      <c r="B20" s="36"/>
      <c r="C20" s="27">
        <v>6746</v>
      </c>
      <c r="D20" s="20">
        <f t="shared" si="2"/>
        <v>18391</v>
      </c>
      <c r="E20" s="28">
        <v>8525</v>
      </c>
      <c r="F20" s="28">
        <v>9866</v>
      </c>
      <c r="G20" s="29">
        <v>124.57</v>
      </c>
      <c r="H20" s="22">
        <f t="shared" si="3"/>
        <v>147.6</v>
      </c>
      <c r="I20" s="6"/>
      <c r="J20" s="12"/>
      <c r="K20" s="12" t="s">
        <v>66</v>
      </c>
      <c r="L20" s="27">
        <v>1216</v>
      </c>
      <c r="M20" s="20">
        <f t="shared" si="1"/>
        <v>3389</v>
      </c>
      <c r="N20" s="28">
        <v>1610</v>
      </c>
      <c r="O20" s="28">
        <v>1779</v>
      </c>
      <c r="P20" s="29">
        <v>68.39</v>
      </c>
      <c r="Q20" s="22">
        <f t="shared" si="0"/>
        <v>49.6</v>
      </c>
    </row>
    <row r="21" spans="1:17" ht="13.5" customHeight="1">
      <c r="A21" s="35" t="s">
        <v>23</v>
      </c>
      <c r="B21" s="36"/>
      <c r="C21" s="27">
        <v>8350</v>
      </c>
      <c r="D21" s="20">
        <f t="shared" si="2"/>
        <v>22902</v>
      </c>
      <c r="E21" s="28">
        <v>11071</v>
      </c>
      <c r="F21" s="28">
        <v>11831</v>
      </c>
      <c r="G21" s="29">
        <v>90.23</v>
      </c>
      <c r="H21" s="22">
        <f t="shared" si="3"/>
        <v>253.8</v>
      </c>
      <c r="I21" s="6"/>
      <c r="J21" s="12"/>
      <c r="K21" s="12" t="s">
        <v>67</v>
      </c>
      <c r="L21" s="27">
        <v>1889</v>
      </c>
      <c r="M21" s="20">
        <f t="shared" si="1"/>
        <v>5453</v>
      </c>
      <c r="N21" s="28">
        <v>2574</v>
      </c>
      <c r="O21" s="28">
        <v>2879</v>
      </c>
      <c r="P21" s="29">
        <v>109.49</v>
      </c>
      <c r="Q21" s="22">
        <f t="shared" si="0"/>
        <v>49.8</v>
      </c>
    </row>
    <row r="22" spans="1:17" ht="13.5" customHeight="1">
      <c r="A22" s="35" t="s">
        <v>24</v>
      </c>
      <c r="B22" s="36"/>
      <c r="C22" s="27">
        <v>18036</v>
      </c>
      <c r="D22" s="20">
        <f t="shared" si="2"/>
        <v>49353</v>
      </c>
      <c r="E22" s="28">
        <v>22834</v>
      </c>
      <c r="F22" s="28">
        <v>26519</v>
      </c>
      <c r="G22" s="29">
        <v>178.3</v>
      </c>
      <c r="H22" s="22">
        <f t="shared" si="3"/>
        <v>276.8</v>
      </c>
      <c r="I22" s="6"/>
      <c r="J22" s="12"/>
      <c r="K22" s="12" t="s">
        <v>68</v>
      </c>
      <c r="L22" s="27">
        <v>774</v>
      </c>
      <c r="M22" s="20">
        <f t="shared" si="1"/>
        <v>2532</v>
      </c>
      <c r="N22" s="28">
        <v>1185</v>
      </c>
      <c r="O22" s="28">
        <v>1347</v>
      </c>
      <c r="P22" s="29">
        <v>21.43</v>
      </c>
      <c r="Q22" s="22">
        <f t="shared" si="0"/>
        <v>118.2</v>
      </c>
    </row>
    <row r="23" spans="1:17" ht="13.5" customHeight="1">
      <c r="A23" s="6"/>
      <c r="B23" s="6"/>
      <c r="C23" s="19"/>
      <c r="D23" s="20"/>
      <c r="E23" s="20"/>
      <c r="F23" s="20"/>
      <c r="G23" s="21"/>
      <c r="H23" s="22"/>
      <c r="I23" s="6"/>
      <c r="J23" s="12"/>
      <c r="K23" s="12" t="s">
        <v>69</v>
      </c>
      <c r="L23" s="27">
        <v>1463</v>
      </c>
      <c r="M23" s="20">
        <f t="shared" si="1"/>
        <v>4433</v>
      </c>
      <c r="N23" s="28">
        <v>2086</v>
      </c>
      <c r="O23" s="28">
        <v>2347</v>
      </c>
      <c r="P23" s="29">
        <v>46.74</v>
      </c>
      <c r="Q23" s="22">
        <f t="shared" si="0"/>
        <v>94.8</v>
      </c>
    </row>
    <row r="24" spans="1:17" ht="13.5" customHeight="1">
      <c r="A24" s="6"/>
      <c r="B24" s="6"/>
      <c r="C24" s="19"/>
      <c r="D24" s="20"/>
      <c r="E24" s="20"/>
      <c r="F24" s="20"/>
      <c r="G24" s="21"/>
      <c r="H24" s="22"/>
      <c r="I24" s="6"/>
      <c r="J24" s="46" t="s">
        <v>32</v>
      </c>
      <c r="K24" s="47"/>
      <c r="L24" s="23">
        <f>SUM(L25:L27)</f>
        <v>3603</v>
      </c>
      <c r="M24" s="24">
        <f>IF(SUM(M25:M27)=0,"-",SUM(M25:M27))</f>
        <v>11144</v>
      </c>
      <c r="N24" s="24">
        <f>SUM(N25:N27)</f>
        <v>5265</v>
      </c>
      <c r="O24" s="24">
        <f>SUM(O25:O27)</f>
        <v>5879</v>
      </c>
      <c r="P24" s="25">
        <f>SUM(P25:P27)</f>
        <v>276.84</v>
      </c>
      <c r="Q24" s="26">
        <f t="shared" si="0"/>
        <v>40.3</v>
      </c>
    </row>
    <row r="25" spans="1:17" ht="13.5" customHeight="1">
      <c r="A25" s="46" t="s">
        <v>25</v>
      </c>
      <c r="B25" s="47"/>
      <c r="C25" s="23">
        <f>SUM(C26:C28)</f>
        <v>3619</v>
      </c>
      <c r="D25" s="24">
        <f>SUM(D26:D28)</f>
        <v>9519</v>
      </c>
      <c r="E25" s="24">
        <f>SUM(E26:E28)</f>
        <v>4404</v>
      </c>
      <c r="F25" s="24">
        <f>SUM(F26:F28)</f>
        <v>5115</v>
      </c>
      <c r="G25" s="25">
        <f>SUM(G26:G28)</f>
        <v>128.11</v>
      </c>
      <c r="H25" s="26">
        <f>IF(OR(D25=0,G25=0),0,ROUND(D25/G25,1))</f>
        <v>74.3</v>
      </c>
      <c r="I25" s="6"/>
      <c r="J25" s="12"/>
      <c r="K25" s="12" t="s">
        <v>70</v>
      </c>
      <c r="L25" s="27">
        <v>1126</v>
      </c>
      <c r="M25" s="20">
        <f t="shared" si="1"/>
        <v>3573</v>
      </c>
      <c r="N25" s="28">
        <v>1650</v>
      </c>
      <c r="O25" s="28">
        <v>1923</v>
      </c>
      <c r="P25" s="29">
        <v>50.32</v>
      </c>
      <c r="Q25" s="22">
        <f t="shared" si="0"/>
        <v>71</v>
      </c>
    </row>
    <row r="26" spans="1:17" ht="13.5" customHeight="1">
      <c r="A26" s="12"/>
      <c r="B26" s="12" t="s">
        <v>43</v>
      </c>
      <c r="C26" s="27">
        <v>698</v>
      </c>
      <c r="D26" s="20">
        <f>SUM(E26:F26)</f>
        <v>1887</v>
      </c>
      <c r="E26" s="28">
        <v>858</v>
      </c>
      <c r="F26" s="28">
        <v>1029</v>
      </c>
      <c r="G26" s="29">
        <v>46.07</v>
      </c>
      <c r="H26" s="22">
        <f aca="true" t="shared" si="4" ref="H26:H44">IF(OR(D26=0,G26=0),0,ROUND(D26/G26,1))</f>
        <v>41</v>
      </c>
      <c r="I26" s="6"/>
      <c r="J26" s="12"/>
      <c r="K26" s="12" t="s">
        <v>71</v>
      </c>
      <c r="L26" s="27">
        <v>1509</v>
      </c>
      <c r="M26" s="20">
        <f t="shared" si="1"/>
        <v>4703</v>
      </c>
      <c r="N26" s="28">
        <v>2244</v>
      </c>
      <c r="O26" s="28">
        <v>2459</v>
      </c>
      <c r="P26" s="29">
        <v>142.69</v>
      </c>
      <c r="Q26" s="22">
        <f t="shared" si="0"/>
        <v>33</v>
      </c>
    </row>
    <row r="27" spans="1:17" ht="13.5" customHeight="1">
      <c r="A27" s="12"/>
      <c r="B27" s="12" t="s">
        <v>44</v>
      </c>
      <c r="C27" s="27">
        <v>1479</v>
      </c>
      <c r="D27" s="20">
        <f aca="true" t="shared" si="5" ref="D27:D44">SUM(E27:F27)</f>
        <v>3916</v>
      </c>
      <c r="E27" s="28">
        <v>1798</v>
      </c>
      <c r="F27" s="28">
        <v>2118</v>
      </c>
      <c r="G27" s="29">
        <v>44.38</v>
      </c>
      <c r="H27" s="22">
        <f t="shared" si="4"/>
        <v>88.2</v>
      </c>
      <c r="I27" s="6"/>
      <c r="J27" s="12"/>
      <c r="K27" s="12" t="s">
        <v>72</v>
      </c>
      <c r="L27" s="27">
        <v>968</v>
      </c>
      <c r="M27" s="20">
        <f t="shared" si="1"/>
        <v>2868</v>
      </c>
      <c r="N27" s="28">
        <v>1371</v>
      </c>
      <c r="O27" s="28">
        <v>1497</v>
      </c>
      <c r="P27" s="29">
        <v>83.83</v>
      </c>
      <c r="Q27" s="22">
        <f t="shared" si="0"/>
        <v>34.2</v>
      </c>
    </row>
    <row r="28" spans="1:17" ht="13.5" customHeight="1">
      <c r="A28" s="12"/>
      <c r="B28" s="12" t="s">
        <v>45</v>
      </c>
      <c r="C28" s="27">
        <v>1442</v>
      </c>
      <c r="D28" s="20">
        <f t="shared" si="5"/>
        <v>3716</v>
      </c>
      <c r="E28" s="28">
        <v>1748</v>
      </c>
      <c r="F28" s="28">
        <v>1968</v>
      </c>
      <c r="G28" s="29">
        <v>37.66</v>
      </c>
      <c r="H28" s="22">
        <f t="shared" si="4"/>
        <v>98.7</v>
      </c>
      <c r="I28" s="6"/>
      <c r="J28" s="46" t="s">
        <v>33</v>
      </c>
      <c r="K28" s="47"/>
      <c r="L28" s="23">
        <f>SUM(L29:L30)</f>
        <v>9779</v>
      </c>
      <c r="M28" s="24">
        <f>IF(SUM(M29:M30)=0,"-",SUM(M29:M30))</f>
        <v>30274</v>
      </c>
      <c r="N28" s="24">
        <f>SUM(N29:N30)</f>
        <v>14416</v>
      </c>
      <c r="O28" s="24">
        <f>SUM(O29:O30)</f>
        <v>15858</v>
      </c>
      <c r="P28" s="25">
        <f>SUM(P29:P30)</f>
        <v>557.85</v>
      </c>
      <c r="Q28" s="26">
        <f t="shared" si="0"/>
        <v>54.3</v>
      </c>
    </row>
    <row r="29" spans="1:17" ht="13.5" customHeight="1">
      <c r="A29" s="46" t="s">
        <v>26</v>
      </c>
      <c r="B29" s="47"/>
      <c r="C29" s="23">
        <f>SUM(C30:C34)</f>
        <v>14253</v>
      </c>
      <c r="D29" s="24">
        <f>SUM(D30:D34)</f>
        <v>37883</v>
      </c>
      <c r="E29" s="24">
        <f>SUM(E30:E34)</f>
        <v>17771</v>
      </c>
      <c r="F29" s="24">
        <f>SUM(F30:F34)</f>
        <v>20112</v>
      </c>
      <c r="G29" s="25">
        <f>SUM(G30:G34)</f>
        <v>324.63</v>
      </c>
      <c r="H29" s="26">
        <f t="shared" si="4"/>
        <v>116.7</v>
      </c>
      <c r="I29" s="6"/>
      <c r="J29" s="12"/>
      <c r="K29" s="12" t="s">
        <v>73</v>
      </c>
      <c r="L29" s="27">
        <v>3615</v>
      </c>
      <c r="M29" s="20">
        <f t="shared" si="1"/>
        <v>11445</v>
      </c>
      <c r="N29" s="28">
        <v>5417</v>
      </c>
      <c r="O29" s="28">
        <v>6028</v>
      </c>
      <c r="P29" s="29">
        <v>271.41</v>
      </c>
      <c r="Q29" s="22">
        <f t="shared" si="0"/>
        <v>42.2</v>
      </c>
    </row>
    <row r="30" spans="1:17" ht="13.5" customHeight="1">
      <c r="A30" s="12"/>
      <c r="B30" s="12" t="s">
        <v>46</v>
      </c>
      <c r="C30" s="27">
        <v>2142</v>
      </c>
      <c r="D30" s="20">
        <f t="shared" si="5"/>
        <v>5583</v>
      </c>
      <c r="E30" s="28">
        <v>2559</v>
      </c>
      <c r="F30" s="28">
        <v>3024</v>
      </c>
      <c r="G30" s="29">
        <v>72.91</v>
      </c>
      <c r="H30" s="22">
        <f t="shared" si="4"/>
        <v>76.6</v>
      </c>
      <c r="I30" s="6"/>
      <c r="J30" s="12"/>
      <c r="K30" s="12" t="s">
        <v>74</v>
      </c>
      <c r="L30" s="27">
        <v>6164</v>
      </c>
      <c r="M30" s="20">
        <f t="shared" si="1"/>
        <v>18829</v>
      </c>
      <c r="N30" s="28">
        <v>8999</v>
      </c>
      <c r="O30" s="28">
        <v>9830</v>
      </c>
      <c r="P30" s="29">
        <v>286.44</v>
      </c>
      <c r="Q30" s="22">
        <f t="shared" si="0"/>
        <v>65.7</v>
      </c>
    </row>
    <row r="31" spans="1:17" ht="13.5" customHeight="1">
      <c r="A31" s="12"/>
      <c r="B31" s="12" t="s">
        <v>47</v>
      </c>
      <c r="C31" s="27">
        <v>983</v>
      </c>
      <c r="D31" s="20">
        <f t="shared" si="5"/>
        <v>2727</v>
      </c>
      <c r="E31" s="28">
        <v>1281</v>
      </c>
      <c r="F31" s="28">
        <v>1446</v>
      </c>
      <c r="G31" s="29">
        <v>6.85</v>
      </c>
      <c r="H31" s="22">
        <f t="shared" si="4"/>
        <v>398.1</v>
      </c>
      <c r="I31" s="6"/>
      <c r="J31" s="46" t="s">
        <v>34</v>
      </c>
      <c r="K31" s="47"/>
      <c r="L31" s="23">
        <f>SUM(L32:L36)</f>
        <v>4389</v>
      </c>
      <c r="M31" s="24">
        <f>IF(SUM(M32:M36)=0,"-",SUM(M32:M36))</f>
        <v>14639</v>
      </c>
      <c r="N31" s="24">
        <f>SUM(N32:N36)</f>
        <v>7032</v>
      </c>
      <c r="O31" s="24">
        <f>SUM(O32:O36)</f>
        <v>7607</v>
      </c>
      <c r="P31" s="25">
        <f>SUM(P32:P36)</f>
        <v>396.97999999999996</v>
      </c>
      <c r="Q31" s="26">
        <f t="shared" si="0"/>
        <v>36.9</v>
      </c>
    </row>
    <row r="32" spans="1:17" ht="13.5" customHeight="1">
      <c r="A32" s="12"/>
      <c r="B32" s="12" t="s">
        <v>48</v>
      </c>
      <c r="C32" s="27">
        <v>5208</v>
      </c>
      <c r="D32" s="20">
        <f t="shared" si="5"/>
        <v>13662</v>
      </c>
      <c r="E32" s="28">
        <v>6372</v>
      </c>
      <c r="F32" s="28">
        <v>7290</v>
      </c>
      <c r="G32" s="29">
        <v>112.28</v>
      </c>
      <c r="H32" s="22">
        <f t="shared" si="4"/>
        <v>121.7</v>
      </c>
      <c r="I32" s="6"/>
      <c r="J32" s="12"/>
      <c r="K32" s="12" t="s">
        <v>75</v>
      </c>
      <c r="L32" s="27">
        <v>444</v>
      </c>
      <c r="M32" s="20">
        <f t="shared" si="1"/>
        <v>1630</v>
      </c>
      <c r="N32" s="28">
        <v>790</v>
      </c>
      <c r="O32" s="28">
        <v>840</v>
      </c>
      <c r="P32" s="29">
        <v>78.99</v>
      </c>
      <c r="Q32" s="22">
        <f t="shared" si="0"/>
        <v>20.6</v>
      </c>
    </row>
    <row r="33" spans="1:17" ht="13.5" customHeight="1">
      <c r="A33" s="12"/>
      <c r="B33" s="12" t="s">
        <v>49</v>
      </c>
      <c r="C33" s="27">
        <v>2260</v>
      </c>
      <c r="D33" s="20">
        <f t="shared" si="5"/>
        <v>5951</v>
      </c>
      <c r="E33" s="28">
        <v>2860</v>
      </c>
      <c r="F33" s="28">
        <v>3091</v>
      </c>
      <c r="G33" s="29">
        <v>41.84</v>
      </c>
      <c r="H33" s="22">
        <f t="shared" si="4"/>
        <v>142.2</v>
      </c>
      <c r="I33" s="6"/>
      <c r="J33" s="12"/>
      <c r="K33" s="12" t="s">
        <v>76</v>
      </c>
      <c r="L33" s="27">
        <v>491</v>
      </c>
      <c r="M33" s="20">
        <f t="shared" si="1"/>
        <v>1308</v>
      </c>
      <c r="N33" s="28">
        <v>645</v>
      </c>
      <c r="O33" s="28">
        <v>663</v>
      </c>
      <c r="P33" s="29">
        <v>81.91</v>
      </c>
      <c r="Q33" s="22">
        <f t="shared" si="0"/>
        <v>16</v>
      </c>
    </row>
    <row r="34" spans="1:17" ht="13.5" customHeight="1">
      <c r="A34" s="12"/>
      <c r="B34" s="12" t="s">
        <v>50</v>
      </c>
      <c r="C34" s="27">
        <v>3660</v>
      </c>
      <c r="D34" s="20">
        <f t="shared" si="5"/>
        <v>9960</v>
      </c>
      <c r="E34" s="28">
        <v>4699</v>
      </c>
      <c r="F34" s="28">
        <v>5261</v>
      </c>
      <c r="G34" s="29">
        <v>90.75</v>
      </c>
      <c r="H34" s="22">
        <f t="shared" si="4"/>
        <v>109.8</v>
      </c>
      <c r="I34" s="6"/>
      <c r="J34" s="12"/>
      <c r="K34" s="12" t="s">
        <v>77</v>
      </c>
      <c r="L34" s="27">
        <v>503</v>
      </c>
      <c r="M34" s="20">
        <f t="shared" si="1"/>
        <v>1302</v>
      </c>
      <c r="N34" s="28">
        <v>658</v>
      </c>
      <c r="O34" s="28">
        <v>644</v>
      </c>
      <c r="P34" s="29">
        <v>88.53</v>
      </c>
      <c r="Q34" s="22">
        <f t="shared" si="0"/>
        <v>14.7</v>
      </c>
    </row>
    <row r="35" spans="1:17" ht="13.5" customHeight="1">
      <c r="A35" s="46" t="s">
        <v>27</v>
      </c>
      <c r="B35" s="47"/>
      <c r="C35" s="23">
        <f>SUM(C36:C37)</f>
        <v>12169</v>
      </c>
      <c r="D35" s="24">
        <f>SUM(D36:D37)</f>
        <v>35160</v>
      </c>
      <c r="E35" s="24">
        <f>SUM(E36:E37)</f>
        <v>16699</v>
      </c>
      <c r="F35" s="24">
        <f>SUM(F36:F37)</f>
        <v>18461</v>
      </c>
      <c r="G35" s="25">
        <f>SUM(G36:G37)</f>
        <v>216.94</v>
      </c>
      <c r="H35" s="26">
        <f t="shared" si="4"/>
        <v>162.1</v>
      </c>
      <c r="I35" s="6"/>
      <c r="J35" s="12"/>
      <c r="K35" s="12" t="s">
        <v>78</v>
      </c>
      <c r="L35" s="27">
        <v>1027</v>
      </c>
      <c r="M35" s="20">
        <f t="shared" si="1"/>
        <v>3870</v>
      </c>
      <c r="N35" s="28">
        <v>1835</v>
      </c>
      <c r="O35" s="28">
        <v>2035</v>
      </c>
      <c r="P35" s="29">
        <v>45.72</v>
      </c>
      <c r="Q35" s="22">
        <f t="shared" si="0"/>
        <v>84.6</v>
      </c>
    </row>
    <row r="36" spans="1:17" ht="13.5" customHeight="1">
      <c r="A36" s="12"/>
      <c r="B36" s="12" t="s">
        <v>41</v>
      </c>
      <c r="C36" s="27">
        <v>9241</v>
      </c>
      <c r="D36" s="20">
        <f t="shared" si="5"/>
        <v>26445</v>
      </c>
      <c r="E36" s="28">
        <v>12665</v>
      </c>
      <c r="F36" s="28">
        <v>13780</v>
      </c>
      <c r="G36" s="29">
        <v>73.23</v>
      </c>
      <c r="H36" s="22">
        <f t="shared" si="4"/>
        <v>361.1</v>
      </c>
      <c r="I36" s="6"/>
      <c r="J36" s="12"/>
      <c r="K36" s="12" t="s">
        <v>79</v>
      </c>
      <c r="L36" s="27">
        <v>1924</v>
      </c>
      <c r="M36" s="20">
        <f t="shared" si="1"/>
        <v>6529</v>
      </c>
      <c r="N36" s="28">
        <v>3104</v>
      </c>
      <c r="O36" s="28">
        <v>3425</v>
      </c>
      <c r="P36" s="29">
        <v>101.83</v>
      </c>
      <c r="Q36" s="22">
        <f t="shared" si="0"/>
        <v>64.1</v>
      </c>
    </row>
    <row r="37" spans="1:17" ht="13.5" customHeight="1">
      <c r="A37" s="12"/>
      <c r="B37" s="12" t="s">
        <v>51</v>
      </c>
      <c r="C37" s="27">
        <v>2928</v>
      </c>
      <c r="D37" s="20">
        <f t="shared" si="5"/>
        <v>8715</v>
      </c>
      <c r="E37" s="28">
        <v>4034</v>
      </c>
      <c r="F37" s="28">
        <v>4681</v>
      </c>
      <c r="G37" s="29">
        <v>143.71</v>
      </c>
      <c r="H37" s="22">
        <f t="shared" si="4"/>
        <v>60.6</v>
      </c>
      <c r="I37" s="6"/>
      <c r="J37" s="46" t="s">
        <v>35</v>
      </c>
      <c r="K37" s="47"/>
      <c r="L37" s="23">
        <f>SUM(L38:L41)</f>
        <v>6051</v>
      </c>
      <c r="M37" s="24">
        <f>IF(SUM(M38:M41)=0,"-",SUM(M38:M41))</f>
        <v>18220</v>
      </c>
      <c r="N37" s="24">
        <f>SUM(N38:N41)</f>
        <v>8513</v>
      </c>
      <c r="O37" s="24">
        <f>SUM(O38:O41)</f>
        <v>9707</v>
      </c>
      <c r="P37" s="25">
        <f>SUM(P38:P41)</f>
        <v>435.03</v>
      </c>
      <c r="Q37" s="26">
        <f t="shared" si="0"/>
        <v>41.9</v>
      </c>
    </row>
    <row r="38" spans="1:17" ht="13.5" customHeight="1">
      <c r="A38" s="46" t="s">
        <v>28</v>
      </c>
      <c r="B38" s="47"/>
      <c r="C38" s="23">
        <f>SUM(C39:C42)</f>
        <v>14120</v>
      </c>
      <c r="D38" s="24">
        <f>SUM(D39:D42)</f>
        <v>40565</v>
      </c>
      <c r="E38" s="24">
        <f>SUM(E39:E42)</f>
        <v>19099</v>
      </c>
      <c r="F38" s="24">
        <f>SUM(F39:F42)</f>
        <v>21466</v>
      </c>
      <c r="G38" s="25">
        <f>SUM(G39:G42)</f>
        <v>409.9</v>
      </c>
      <c r="H38" s="26">
        <f t="shared" si="4"/>
        <v>99</v>
      </c>
      <c r="I38" s="6"/>
      <c r="J38" s="12"/>
      <c r="K38" s="12" t="s">
        <v>80</v>
      </c>
      <c r="L38" s="27">
        <v>1826</v>
      </c>
      <c r="M38" s="20">
        <f t="shared" si="1"/>
        <v>5637</v>
      </c>
      <c r="N38" s="28">
        <v>2598</v>
      </c>
      <c r="O38" s="28">
        <v>3039</v>
      </c>
      <c r="P38" s="29">
        <v>46.02</v>
      </c>
      <c r="Q38" s="22">
        <f t="shared" si="0"/>
        <v>122.5</v>
      </c>
    </row>
    <row r="39" spans="1:17" ht="13.5" customHeight="1">
      <c r="A39" s="12"/>
      <c r="B39" s="12" t="s">
        <v>37</v>
      </c>
      <c r="C39" s="27">
        <v>1749</v>
      </c>
      <c r="D39" s="20">
        <f t="shared" si="5"/>
        <v>5066</v>
      </c>
      <c r="E39" s="28">
        <v>2382</v>
      </c>
      <c r="F39" s="28">
        <v>2684</v>
      </c>
      <c r="G39" s="29">
        <v>90.74</v>
      </c>
      <c r="H39" s="22">
        <f t="shared" si="4"/>
        <v>55.8</v>
      </c>
      <c r="I39" s="6"/>
      <c r="J39" s="12"/>
      <c r="K39" s="12" t="s">
        <v>81</v>
      </c>
      <c r="L39" s="27">
        <v>1289</v>
      </c>
      <c r="M39" s="20">
        <f t="shared" si="1"/>
        <v>3826</v>
      </c>
      <c r="N39" s="28">
        <v>1796</v>
      </c>
      <c r="O39" s="28">
        <v>2030</v>
      </c>
      <c r="P39" s="29">
        <v>85.46</v>
      </c>
      <c r="Q39" s="22">
        <f t="shared" si="0"/>
        <v>44.8</v>
      </c>
    </row>
    <row r="40" spans="1:17" ht="13.5" customHeight="1">
      <c r="A40" s="12"/>
      <c r="B40" s="12" t="s">
        <v>38</v>
      </c>
      <c r="C40" s="27">
        <v>5101</v>
      </c>
      <c r="D40" s="20">
        <f t="shared" si="5"/>
        <v>14843</v>
      </c>
      <c r="E40" s="28">
        <v>6965</v>
      </c>
      <c r="F40" s="28">
        <v>7878</v>
      </c>
      <c r="G40" s="29">
        <v>51.1</v>
      </c>
      <c r="H40" s="22">
        <f t="shared" si="4"/>
        <v>290.5</v>
      </c>
      <c r="I40" s="6"/>
      <c r="J40" s="12"/>
      <c r="K40" s="12" t="s">
        <v>82</v>
      </c>
      <c r="L40" s="27">
        <v>1773</v>
      </c>
      <c r="M40" s="20">
        <f t="shared" si="1"/>
        <v>5391</v>
      </c>
      <c r="N40" s="28">
        <v>2505</v>
      </c>
      <c r="O40" s="28">
        <v>2886</v>
      </c>
      <c r="P40" s="29">
        <v>183.7</v>
      </c>
      <c r="Q40" s="22">
        <f t="shared" si="0"/>
        <v>29.3</v>
      </c>
    </row>
    <row r="41" spans="1:17" ht="13.5" customHeight="1">
      <c r="A41" s="12"/>
      <c r="B41" s="12" t="s">
        <v>39</v>
      </c>
      <c r="C41" s="27">
        <v>2967</v>
      </c>
      <c r="D41" s="20">
        <f t="shared" si="5"/>
        <v>9219</v>
      </c>
      <c r="E41" s="28">
        <v>4325</v>
      </c>
      <c r="F41" s="28">
        <v>4894</v>
      </c>
      <c r="G41" s="29">
        <v>140.29</v>
      </c>
      <c r="H41" s="22">
        <f t="shared" si="4"/>
        <v>65.7</v>
      </c>
      <c r="I41" s="6"/>
      <c r="J41" s="12"/>
      <c r="K41" s="12" t="s">
        <v>83</v>
      </c>
      <c r="L41" s="27">
        <v>1163</v>
      </c>
      <c r="M41" s="20">
        <f t="shared" si="1"/>
        <v>3366</v>
      </c>
      <c r="N41" s="28">
        <v>1614</v>
      </c>
      <c r="O41" s="28">
        <v>1752</v>
      </c>
      <c r="P41" s="29">
        <v>119.85</v>
      </c>
      <c r="Q41" s="22">
        <f t="shared" si="0"/>
        <v>28.1</v>
      </c>
    </row>
    <row r="42" spans="1:17" ht="13.5" customHeight="1">
      <c r="A42" s="12"/>
      <c r="B42" s="12" t="s">
        <v>40</v>
      </c>
      <c r="C42" s="27">
        <v>4303</v>
      </c>
      <c r="D42" s="20">
        <f t="shared" si="5"/>
        <v>11437</v>
      </c>
      <c r="E42" s="28">
        <v>5427</v>
      </c>
      <c r="F42" s="28">
        <v>6010</v>
      </c>
      <c r="G42" s="29">
        <v>127.77</v>
      </c>
      <c r="H42" s="22">
        <f t="shared" si="4"/>
        <v>89.5</v>
      </c>
      <c r="I42" s="6"/>
      <c r="J42" s="46" t="s">
        <v>36</v>
      </c>
      <c r="K42" s="47"/>
      <c r="L42" s="23">
        <f>SUM(L43:L44)</f>
        <v>4680</v>
      </c>
      <c r="M42" s="24">
        <f>IF(SUM(M43:M44)=0,"-",SUM(M43:M44))</f>
        <v>12919</v>
      </c>
      <c r="N42" s="24">
        <f>SUM(N43:N44)</f>
        <v>6050</v>
      </c>
      <c r="O42" s="24">
        <f>SUM(O43:O44)</f>
        <v>6869</v>
      </c>
      <c r="P42" s="25">
        <f>SUM(P43:P44)</f>
        <v>260.78999999999996</v>
      </c>
      <c r="Q42" s="26">
        <f t="shared" si="0"/>
        <v>49.5</v>
      </c>
    </row>
    <row r="43" spans="1:17" ht="13.5" customHeight="1">
      <c r="A43" s="46" t="s">
        <v>29</v>
      </c>
      <c r="B43" s="47"/>
      <c r="C43" s="23">
        <f>SUM(C44)</f>
        <v>4698</v>
      </c>
      <c r="D43" s="24">
        <f>SUM(D44)</f>
        <v>12647</v>
      </c>
      <c r="E43" s="24">
        <f>SUM(E44)</f>
        <v>5910</v>
      </c>
      <c r="F43" s="24">
        <f>SUM(F44)</f>
        <v>6737</v>
      </c>
      <c r="G43" s="25">
        <f>SUM(G44)</f>
        <v>49.39</v>
      </c>
      <c r="H43" s="26">
        <f t="shared" si="4"/>
        <v>256.1</v>
      </c>
      <c r="I43" s="6"/>
      <c r="J43" s="12"/>
      <c r="K43" s="12" t="s">
        <v>53</v>
      </c>
      <c r="L43" s="27">
        <v>1816</v>
      </c>
      <c r="M43" s="20">
        <f t="shared" si="1"/>
        <v>4952</v>
      </c>
      <c r="N43" s="28">
        <v>2281</v>
      </c>
      <c r="O43" s="28">
        <v>2671</v>
      </c>
      <c r="P43" s="29">
        <v>113.62</v>
      </c>
      <c r="Q43" s="22">
        <f t="shared" si="0"/>
        <v>43.6</v>
      </c>
    </row>
    <row r="44" spans="1:17" ht="13.5" customHeight="1" thickBot="1">
      <c r="A44" s="13"/>
      <c r="B44" s="13" t="s">
        <v>42</v>
      </c>
      <c r="C44" s="30">
        <v>4698</v>
      </c>
      <c r="D44" s="31">
        <f t="shared" si="5"/>
        <v>12647</v>
      </c>
      <c r="E44" s="16">
        <v>5910</v>
      </c>
      <c r="F44" s="16">
        <v>6737</v>
      </c>
      <c r="G44" s="17">
        <v>49.39</v>
      </c>
      <c r="H44" s="18">
        <f t="shared" si="4"/>
        <v>256.1</v>
      </c>
      <c r="I44" s="6"/>
      <c r="J44" s="13"/>
      <c r="K44" s="13" t="s">
        <v>52</v>
      </c>
      <c r="L44" s="30">
        <v>2864</v>
      </c>
      <c r="M44" s="31">
        <f t="shared" si="1"/>
        <v>7967</v>
      </c>
      <c r="N44" s="16">
        <v>3769</v>
      </c>
      <c r="O44" s="16">
        <v>4198</v>
      </c>
      <c r="P44" s="17">
        <v>147.17</v>
      </c>
      <c r="Q44" s="18">
        <f t="shared" si="0"/>
        <v>54.1</v>
      </c>
    </row>
  </sheetData>
  <mergeCells count="34">
    <mergeCell ref="A43:B43"/>
    <mergeCell ref="J6:K6"/>
    <mergeCell ref="J15:K15"/>
    <mergeCell ref="J24:K24"/>
    <mergeCell ref="J28:K28"/>
    <mergeCell ref="J31:K31"/>
    <mergeCell ref="J37:K37"/>
    <mergeCell ref="J42:K42"/>
    <mergeCell ref="A25:B25"/>
    <mergeCell ref="A29:B29"/>
    <mergeCell ref="A35:B35"/>
    <mergeCell ref="A38:B38"/>
    <mergeCell ref="L4:L5"/>
    <mergeCell ref="M4:O4"/>
    <mergeCell ref="A17:B17"/>
    <mergeCell ref="A7:B7"/>
    <mergeCell ref="A9:B9"/>
    <mergeCell ref="A12:B12"/>
    <mergeCell ref="A13:B13"/>
    <mergeCell ref="A10:B10"/>
    <mergeCell ref="C4:C5"/>
    <mergeCell ref="D4:F4"/>
    <mergeCell ref="P3:Q3"/>
    <mergeCell ref="C1:O2"/>
    <mergeCell ref="A22:B22"/>
    <mergeCell ref="A4:B5"/>
    <mergeCell ref="J4:K5"/>
    <mergeCell ref="A18:B18"/>
    <mergeCell ref="A19:B19"/>
    <mergeCell ref="A20:B20"/>
    <mergeCell ref="A21:B21"/>
    <mergeCell ref="A14:B14"/>
    <mergeCell ref="A15:B15"/>
    <mergeCell ref="A16:B16"/>
  </mergeCells>
  <printOptions horizontalCentered="1" verticalCentered="1"/>
  <pageMargins left="0.52" right="0.3937007874015748" top="0.46" bottom="0.53" header="0.5118110236220472" footer="0.5118110236220472"/>
  <pageSetup blackAndWhite="1" fitToHeight="1" fitToWidth="1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2003-05-19T04:09:49Z</cp:lastPrinted>
  <dcterms:created xsi:type="dcterms:W3CDTF">2001-11-29T06:39:10Z</dcterms:created>
  <dcterms:modified xsi:type="dcterms:W3CDTF">2003-05-19T04:09:55Z</dcterms:modified>
  <cp:category/>
  <cp:version/>
  <cp:contentType/>
  <cp:contentStatus/>
</cp:coreProperties>
</file>