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s0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<sst xmlns="http://schemas.openxmlformats.org/spreadsheetml/2006/main" count="69" uniqueCount="59">
  <si>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</si>
  <si>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</si>
  <si>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</si>
  <si>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</si>
  <si>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</si>
  <si>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</si>
  <si>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</si>
  <si>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</si>
  <si>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</si>
  <si>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</si>
  <si>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(k㎡)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</si>
  <si>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</si>
  <si>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</si>
  <si>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</si>
  <si>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</si>
  <si>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</si>
  <si>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</si>
  <si>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</si>
  <si>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</si>
  <si>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</si>
  <si>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</si>
  <si>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</si>
  <si>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</si>
  <si>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</si>
  <si>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</si>
  <si>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</si>
  <si>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</si>
  <si>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</si>
  <si>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日出町</t>
  </si>
  <si>
    <t>姫島村</t>
  </si>
  <si>
    <t>九重町</t>
  </si>
  <si>
    <t>玖珠町</t>
  </si>
  <si>
    <t>市 町 村</t>
  </si>
  <si>
    <t xml:space="preserve"> </t>
  </si>
  <si>
    <t>豊後大野市</t>
  </si>
  <si>
    <t>由布市</t>
  </si>
  <si>
    <t>第２表　保健所別人口,世帯数,面積</t>
  </si>
  <si>
    <t>２  表</t>
  </si>
  <si>
    <t>保 健 所</t>
  </si>
  <si>
    <t>人　口</t>
  </si>
  <si>
    <t>市町村数</t>
  </si>
  <si>
    <t>密　度</t>
  </si>
  <si>
    <t>市</t>
  </si>
  <si>
    <t>町</t>
  </si>
  <si>
    <t>村</t>
  </si>
  <si>
    <t xml:space="preserve"> 当たり）</t>
  </si>
  <si>
    <t>国東保健所</t>
  </si>
  <si>
    <t>（k㎡）</t>
  </si>
  <si>
    <t xml:space="preserve"> （1k㎡</t>
  </si>
  <si>
    <t>臼杵保健所</t>
  </si>
  <si>
    <t>竹田保健所</t>
  </si>
  <si>
    <t>中津保健所</t>
  </si>
  <si>
    <t>大分市保健所</t>
  </si>
  <si>
    <t>宇佐豊後高田県民　保健健祉センター</t>
  </si>
  <si>
    <t>日田玖珠県民保健　福祉センター</t>
  </si>
  <si>
    <t>豊後大野県民保健　福祉センター</t>
  </si>
  <si>
    <t>佐伯県民保健　　　福祉センター</t>
  </si>
  <si>
    <t>別府県民保健　　　福祉センター</t>
  </si>
  <si>
    <t>国東市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</si>
</sst>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  <numFmt numFmtId="181" formatCode="0.00_);[Red]\(0.00\)"/>
    <numFmt numFmtId="182" formatCode="#&quot; &quot;##0"/>
    <numFmt numFmtId="183" formatCode="#\ ###\ ##0;&quot;△&quot;#\ ###\ ##0;&quot;-&quot;;@"/>
    <numFmt numFmtId="184" formatCode="#,##0.0_ 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178" fontId="6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15" xfId="0" applyNumberFormat="1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3" fontId="6" fillId="0" borderId="19" xfId="0" applyNumberFormat="1" applyFont="1" applyFill="1" applyBorder="1" applyAlignment="1">
      <alignment horizontal="right" vertical="center"/>
    </xf>
    <xf numFmtId="183" fontId="5" fillId="0" borderId="20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183" fontId="5" fillId="0" borderId="20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Alignment="1">
      <alignment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83" fontId="5" fillId="0" borderId="23" xfId="0" applyNumberFormat="1" applyFont="1" applyFill="1" applyBorder="1" applyAlignment="1">
      <alignment vertical="center" shrinkToFit="1"/>
    </xf>
    <xf numFmtId="183" fontId="5" fillId="0" borderId="15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Alignment="1">
      <alignment vertical="center" shrinkToFit="1"/>
    </xf>
    <xf numFmtId="18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58" fontId="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90" zoomScaleSheetLayoutView="90" zoomScalePageLayoutView="0" workbookViewId="0" topLeftCell="A1">
      <selection activeCell="K10" sqref="K10:K11"/>
    </sheetView>
  </sheetViews>
  <sheetFormatPr defaultColWidth="8.796875" defaultRowHeight="14.25"/>
  <cols>
    <col min="1" max="1" width="2.59765625" style="5" customWidth="1"/>
    <col min="2" max="2" width="10.59765625" style="5" customWidth="1"/>
    <col min="3" max="3" width="8.59765625" style="5" customWidth="1"/>
    <col min="4" max="4" width="10.5" style="5" customWidth="1"/>
    <col min="5" max="6" width="8.59765625" style="5" customWidth="1"/>
    <col min="7" max="7" width="9.59765625" style="5" customWidth="1"/>
    <col min="8" max="8" width="12.59765625" style="5" customWidth="1"/>
    <col min="9" max="9" width="3.59765625" style="5" customWidth="1"/>
    <col min="10" max="10" width="17.19921875" style="5" customWidth="1"/>
    <col min="11" max="11" width="9.3984375" style="5" customWidth="1"/>
    <col min="12" max="12" width="9.59765625" style="5" customWidth="1"/>
    <col min="13" max="14" width="8.59765625" style="5" customWidth="1"/>
    <col min="15" max="15" width="9" style="5" customWidth="1"/>
    <col min="16" max="16" width="11.09765625" style="5" customWidth="1"/>
    <col min="17" max="20" width="7.3984375" style="5" customWidth="1"/>
    <col min="21" max="16384" width="9" style="5" customWidth="1"/>
  </cols>
  <sheetData>
    <row r="1" spans="1:20" ht="17.25">
      <c r="A1" s="3" t="s">
        <v>11</v>
      </c>
      <c r="B1" s="4"/>
      <c r="C1" s="87" t="s">
        <v>0</v>
      </c>
      <c r="D1" s="94"/>
      <c r="E1" s="94"/>
      <c r="F1" s="94"/>
      <c r="G1" s="94"/>
      <c r="H1" s="94"/>
      <c r="I1" s="94"/>
      <c r="J1" s="4" t="s">
        <v>11</v>
      </c>
      <c r="K1" s="87" t="s">
        <v>36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ht="14.25">
      <c r="A2" s="3" t="s">
        <v>12</v>
      </c>
      <c r="B2" s="6"/>
      <c r="C2" s="94"/>
      <c r="D2" s="94"/>
      <c r="E2" s="94"/>
      <c r="F2" s="94"/>
      <c r="G2" s="94"/>
      <c r="H2" s="94"/>
      <c r="I2" s="94"/>
      <c r="J2" s="4" t="s">
        <v>37</v>
      </c>
      <c r="K2" s="28"/>
      <c r="Q2" s="29"/>
      <c r="R2" s="29"/>
      <c r="S2" s="29"/>
      <c r="T2" s="29"/>
    </row>
    <row r="3" spans="1:20" ht="14.25" thickBot="1">
      <c r="A3" s="2"/>
      <c r="B3" s="2"/>
      <c r="C3" s="2"/>
      <c r="D3" s="2" t="s">
        <v>33</v>
      </c>
      <c r="E3" s="2"/>
      <c r="F3" s="2"/>
      <c r="G3" s="88">
        <v>39356</v>
      </c>
      <c r="H3" s="88"/>
      <c r="J3" s="2"/>
      <c r="K3" s="2"/>
      <c r="L3" s="2"/>
      <c r="M3" s="2"/>
      <c r="N3" s="2"/>
      <c r="O3" s="2"/>
      <c r="P3" s="2"/>
      <c r="Q3" s="88">
        <v>39356</v>
      </c>
      <c r="R3" s="88"/>
      <c r="S3" s="88"/>
      <c r="T3" s="88"/>
    </row>
    <row r="4" spans="1:20" ht="13.5" customHeight="1">
      <c r="A4" s="79" t="s">
        <v>32</v>
      </c>
      <c r="B4" s="90"/>
      <c r="C4" s="76" t="s">
        <v>1</v>
      </c>
      <c r="D4" s="93" t="s">
        <v>2</v>
      </c>
      <c r="E4" s="93"/>
      <c r="F4" s="93"/>
      <c r="G4" s="9" t="s">
        <v>6</v>
      </c>
      <c r="H4" s="8" t="s">
        <v>7</v>
      </c>
      <c r="I4" s="7"/>
      <c r="J4" s="89" t="s">
        <v>38</v>
      </c>
      <c r="K4" s="76" t="s">
        <v>1</v>
      </c>
      <c r="L4" s="78" t="s">
        <v>2</v>
      </c>
      <c r="M4" s="79"/>
      <c r="N4" s="90"/>
      <c r="O4" s="76" t="s">
        <v>6</v>
      </c>
      <c r="P4" s="30" t="s">
        <v>39</v>
      </c>
      <c r="Q4" s="78" t="s">
        <v>40</v>
      </c>
      <c r="R4" s="79"/>
      <c r="S4" s="79"/>
      <c r="T4" s="79"/>
    </row>
    <row r="5" spans="1:20" ht="13.5">
      <c r="A5" s="81"/>
      <c r="B5" s="91"/>
      <c r="C5" s="71"/>
      <c r="D5" s="1" t="s">
        <v>3</v>
      </c>
      <c r="E5" s="1" t="s">
        <v>4</v>
      </c>
      <c r="F5" s="1" t="s">
        <v>5</v>
      </c>
      <c r="G5" s="1" t="s">
        <v>10</v>
      </c>
      <c r="H5" s="10" t="s">
        <v>8</v>
      </c>
      <c r="I5" s="7"/>
      <c r="J5" s="89"/>
      <c r="K5" s="77"/>
      <c r="L5" s="80"/>
      <c r="M5" s="81"/>
      <c r="N5" s="91"/>
      <c r="O5" s="77"/>
      <c r="P5" s="30" t="s">
        <v>41</v>
      </c>
      <c r="Q5" s="80"/>
      <c r="R5" s="81"/>
      <c r="S5" s="81"/>
      <c r="T5" s="81"/>
    </row>
    <row r="6" spans="1:20" ht="13.5" customHeight="1">
      <c r="A6" s="19"/>
      <c r="B6" s="19"/>
      <c r="C6" s="11"/>
      <c r="D6" s="23"/>
      <c r="E6" s="23"/>
      <c r="F6" s="23"/>
      <c r="G6" s="24"/>
      <c r="H6" s="25"/>
      <c r="I6" s="7"/>
      <c r="J6" s="89"/>
      <c r="K6" s="77"/>
      <c r="L6" s="70" t="s">
        <v>3</v>
      </c>
      <c r="M6" s="70" t="s">
        <v>4</v>
      </c>
      <c r="N6" s="70" t="s">
        <v>5</v>
      </c>
      <c r="O6" s="77" t="s">
        <v>47</v>
      </c>
      <c r="P6" s="31" t="s">
        <v>48</v>
      </c>
      <c r="Q6" s="70" t="s">
        <v>3</v>
      </c>
      <c r="R6" s="70" t="s">
        <v>42</v>
      </c>
      <c r="S6" s="70" t="s">
        <v>43</v>
      </c>
      <c r="T6" s="82" t="s">
        <v>44</v>
      </c>
    </row>
    <row r="7" spans="1:20" ht="13.5" customHeight="1">
      <c r="A7" s="92" t="s">
        <v>3</v>
      </c>
      <c r="B7" s="73"/>
      <c r="C7" s="42">
        <f>C9+C10</f>
        <v>480826</v>
      </c>
      <c r="D7" s="43">
        <f>D9+D10</f>
        <v>1204772</v>
      </c>
      <c r="E7" s="43">
        <f>E9+E10</f>
        <v>567707</v>
      </c>
      <c r="F7" s="43">
        <f>SUM(F9:F10)</f>
        <v>637065</v>
      </c>
      <c r="G7" s="44">
        <f>G9+G10</f>
        <v>6339.34</v>
      </c>
      <c r="H7" s="45">
        <f>IF(OR(D7=0,G7=0),"-",ROUND(D7/G7,1))</f>
        <v>190</v>
      </c>
      <c r="I7" s="7"/>
      <c r="J7" s="81"/>
      <c r="K7" s="71"/>
      <c r="L7" s="71"/>
      <c r="M7" s="71"/>
      <c r="N7" s="71"/>
      <c r="O7" s="71"/>
      <c r="P7" s="10" t="s">
        <v>45</v>
      </c>
      <c r="Q7" s="71"/>
      <c r="R7" s="71"/>
      <c r="S7" s="71"/>
      <c r="T7" s="80"/>
    </row>
    <row r="8" spans="1:20" ht="13.5" customHeight="1">
      <c r="A8" s="22"/>
      <c r="B8" s="22"/>
      <c r="C8" s="12"/>
      <c r="D8" s="26"/>
      <c r="E8" s="26"/>
      <c r="F8" s="26"/>
      <c r="G8" s="17"/>
      <c r="H8" s="18"/>
      <c r="I8" s="7"/>
      <c r="J8" s="72" t="s">
        <v>3</v>
      </c>
      <c r="K8" s="74">
        <f>SUM(K10:K28)</f>
        <v>480826</v>
      </c>
      <c r="L8" s="68">
        <f>SUM(L10:L28)</f>
        <v>1204772</v>
      </c>
      <c r="M8" s="68">
        <f>SUM(M10:M28)</f>
        <v>567707</v>
      </c>
      <c r="N8" s="68">
        <f>SUM(N10:N28)</f>
        <v>637065</v>
      </c>
      <c r="O8" s="83">
        <f>SUM(O10:O28)</f>
        <v>6339.340000000001</v>
      </c>
      <c r="P8" s="85">
        <f>IF(OR(L8=0,O8=0),"-",ROUND(L8/O8,1))</f>
        <v>190</v>
      </c>
      <c r="Q8" s="66">
        <f>SUM(Q10:Q29)</f>
        <v>18</v>
      </c>
      <c r="R8" s="66">
        <f>SUM(R10:R29)</f>
        <v>14</v>
      </c>
      <c r="S8" s="66">
        <f>SUM(S10:S29)</f>
        <v>3</v>
      </c>
      <c r="T8" s="66">
        <f>SUM(T10:T29)</f>
        <v>1</v>
      </c>
    </row>
    <row r="9" spans="1:20" ht="13.5" customHeight="1">
      <c r="A9" s="92" t="s">
        <v>13</v>
      </c>
      <c r="B9" s="73"/>
      <c r="C9" s="12">
        <f>SUM(C12:C25)</f>
        <v>459286</v>
      </c>
      <c r="D9" s="26">
        <f>SUM(D12:D25)</f>
        <v>1145751</v>
      </c>
      <c r="E9" s="26">
        <f>SUM(E12:E25)</f>
        <v>539673</v>
      </c>
      <c r="F9" s="26">
        <f>SUM(F12:F25)</f>
        <v>606078</v>
      </c>
      <c r="G9" s="17">
        <f>SUM(G12:G25)</f>
        <v>5701.41</v>
      </c>
      <c r="H9" s="18">
        <f>IF(OR(D9=0,G9=0),"-",ROUND(D9/G9,1))</f>
        <v>201</v>
      </c>
      <c r="I9" s="7"/>
      <c r="J9" s="73"/>
      <c r="K9" s="75"/>
      <c r="L9" s="69"/>
      <c r="M9" s="69"/>
      <c r="N9" s="69"/>
      <c r="O9" s="84"/>
      <c r="P9" s="85"/>
      <c r="Q9" s="67"/>
      <c r="R9" s="67"/>
      <c r="S9" s="67"/>
      <c r="T9" s="67"/>
    </row>
    <row r="10" spans="1:20" ht="13.5" customHeight="1">
      <c r="A10" s="92" t="s">
        <v>9</v>
      </c>
      <c r="B10" s="73"/>
      <c r="C10" s="12">
        <f>C27+C30+C33</f>
        <v>21540</v>
      </c>
      <c r="D10" s="26">
        <f>D27+D30+D33</f>
        <v>59021</v>
      </c>
      <c r="E10" s="26">
        <f>E27+E30+E33</f>
        <v>28034</v>
      </c>
      <c r="F10" s="26">
        <f>F27+F30+F33</f>
        <v>30987</v>
      </c>
      <c r="G10" s="17">
        <f>G27+G30+G33</f>
        <v>637.9300000000001</v>
      </c>
      <c r="H10" s="18">
        <f>IF(OR(D10=0,G10=0),"-",ROUND(D10/G10,1))</f>
        <v>92.5</v>
      </c>
      <c r="I10" s="7"/>
      <c r="J10" s="63" t="s">
        <v>46</v>
      </c>
      <c r="K10" s="60">
        <f>C25+C28</f>
        <v>14699</v>
      </c>
      <c r="L10" s="61">
        <f>M10+N10</f>
        <v>35892</v>
      </c>
      <c r="M10" s="48">
        <f>E25+E28</f>
        <v>16989</v>
      </c>
      <c r="N10" s="48">
        <f>F25+F28</f>
        <v>18903</v>
      </c>
      <c r="O10" s="52">
        <f>G25+G28</f>
        <v>324.66</v>
      </c>
      <c r="P10" s="62">
        <f>IF(OR(L10=0,O10=0),"-",ROUND(L10/O10,1))</f>
        <v>110.6</v>
      </c>
      <c r="Q10" s="54">
        <f>SUM(R10:T10)</f>
        <v>2</v>
      </c>
      <c r="R10" s="55">
        <v>1</v>
      </c>
      <c r="S10" s="55">
        <v>0</v>
      </c>
      <c r="T10" s="55">
        <v>1</v>
      </c>
    </row>
    <row r="11" spans="1:20" ht="13.5" customHeight="1">
      <c r="A11" s="19"/>
      <c r="B11" s="19"/>
      <c r="C11" s="11"/>
      <c r="D11" s="23"/>
      <c r="E11" s="23"/>
      <c r="F11" s="23"/>
      <c r="G11" s="24"/>
      <c r="H11" s="25"/>
      <c r="I11" s="7"/>
      <c r="J11" s="63"/>
      <c r="K11" s="60"/>
      <c r="L11" s="61"/>
      <c r="M11" s="48"/>
      <c r="N11" s="48"/>
      <c r="O11" s="52"/>
      <c r="P11" s="62"/>
      <c r="Q11" s="54"/>
      <c r="R11" s="55"/>
      <c r="S11" s="55"/>
      <c r="T11" s="55"/>
    </row>
    <row r="12" spans="1:20" ht="13.5" customHeight="1">
      <c r="A12" s="86" t="s">
        <v>14</v>
      </c>
      <c r="B12" s="63"/>
      <c r="C12" s="15">
        <v>189957</v>
      </c>
      <c r="D12" s="23">
        <f>SUM(E12:F12)</f>
        <v>466491</v>
      </c>
      <c r="E12" s="20">
        <v>223696</v>
      </c>
      <c r="F12" s="20">
        <v>242795</v>
      </c>
      <c r="G12" s="21">
        <v>501.25</v>
      </c>
      <c r="H12" s="36">
        <f>IF(OR(D12=0,G12=0),0,ROUND(D12/G12,1))</f>
        <v>930.7</v>
      </c>
      <c r="I12" s="7"/>
      <c r="J12" s="63" t="s">
        <v>57</v>
      </c>
      <c r="K12" s="60">
        <f>C13+C21+C24+C31</f>
        <v>94145</v>
      </c>
      <c r="L12" s="61">
        <f>M12+N12</f>
        <v>224357</v>
      </c>
      <c r="M12" s="48">
        <f>E13+E21+E24+E31</f>
        <v>104081</v>
      </c>
      <c r="N12" s="48">
        <f>F13+F21+F24+F31</f>
        <v>120276</v>
      </c>
      <c r="O12" s="52">
        <f>G13+G21+G24+G31</f>
        <v>797.55</v>
      </c>
      <c r="P12" s="62">
        <f>IF(OR(L12=0,O12=0),"-",ROUND(L12/O12,1))</f>
        <v>281.3</v>
      </c>
      <c r="Q12" s="54">
        <f>SUM(R12:T12)</f>
        <v>4</v>
      </c>
      <c r="R12" s="55">
        <v>3</v>
      </c>
      <c r="S12" s="55">
        <v>1</v>
      </c>
      <c r="T12" s="55">
        <v>0</v>
      </c>
    </row>
    <row r="13" spans="1:20" ht="13.5" customHeight="1">
      <c r="A13" s="86" t="s">
        <v>15</v>
      </c>
      <c r="B13" s="63"/>
      <c r="C13" s="15">
        <v>57181</v>
      </c>
      <c r="D13" s="23">
        <f aca="true" t="shared" si="0" ref="D13:D24">SUM(E13:F13)</f>
        <v>127524</v>
      </c>
      <c r="E13" s="20">
        <v>57867</v>
      </c>
      <c r="F13" s="20">
        <v>69657</v>
      </c>
      <c r="G13" s="21">
        <v>125.15</v>
      </c>
      <c r="H13" s="36">
        <f aca="true" t="shared" si="1" ref="H13:H24">IF(OR(D13=0,G13=0),0,ROUND(D13/G13,1))</f>
        <v>1019</v>
      </c>
      <c r="I13" s="7"/>
      <c r="J13" s="63"/>
      <c r="K13" s="60"/>
      <c r="L13" s="61"/>
      <c r="M13" s="48"/>
      <c r="N13" s="48"/>
      <c r="O13" s="52"/>
      <c r="P13" s="62"/>
      <c r="Q13" s="54"/>
      <c r="R13" s="55"/>
      <c r="S13" s="55"/>
      <c r="T13" s="55"/>
    </row>
    <row r="14" spans="1:20" ht="13.5" customHeight="1">
      <c r="A14" s="86" t="s">
        <v>16</v>
      </c>
      <c r="B14" s="63"/>
      <c r="C14" s="15">
        <v>33569</v>
      </c>
      <c r="D14" s="23">
        <f t="shared" si="0"/>
        <v>84140</v>
      </c>
      <c r="E14" s="20">
        <v>39751</v>
      </c>
      <c r="F14" s="20">
        <v>44389</v>
      </c>
      <c r="G14" s="21">
        <v>491.09</v>
      </c>
      <c r="H14" s="36">
        <f t="shared" si="1"/>
        <v>171.3</v>
      </c>
      <c r="I14" s="7"/>
      <c r="J14" s="63" t="s">
        <v>49</v>
      </c>
      <c r="K14" s="60">
        <f>C17+C18</f>
        <v>23919</v>
      </c>
      <c r="L14" s="61">
        <f>M14+N14</f>
        <v>63183</v>
      </c>
      <c r="M14" s="48">
        <f>E17+E18</f>
        <v>29549</v>
      </c>
      <c r="N14" s="48">
        <f>F17+F18</f>
        <v>33634</v>
      </c>
      <c r="O14" s="52">
        <f>G17+G18</f>
        <v>370.6</v>
      </c>
      <c r="P14" s="62">
        <f>IF(OR(L14=0,O14=0),"-",ROUND(L14/O14,1))</f>
        <v>170.5</v>
      </c>
      <c r="Q14" s="54">
        <f>SUM(R14:T14)</f>
        <v>2</v>
      </c>
      <c r="R14" s="55">
        <v>2</v>
      </c>
      <c r="S14" s="55">
        <v>0</v>
      </c>
      <c r="T14" s="55">
        <v>0</v>
      </c>
    </row>
    <row r="15" spans="1:20" ht="13.5" customHeight="1">
      <c r="A15" s="86" t="s">
        <v>17</v>
      </c>
      <c r="B15" s="63"/>
      <c r="C15" s="15">
        <v>25507</v>
      </c>
      <c r="D15" s="23">
        <f t="shared" si="0"/>
        <v>72677</v>
      </c>
      <c r="E15" s="20">
        <v>34185</v>
      </c>
      <c r="F15" s="20">
        <v>38492</v>
      </c>
      <c r="G15" s="21">
        <v>666.19</v>
      </c>
      <c r="H15" s="36">
        <f t="shared" si="1"/>
        <v>109.1</v>
      </c>
      <c r="I15" s="7"/>
      <c r="J15" s="63"/>
      <c r="K15" s="60"/>
      <c r="L15" s="61"/>
      <c r="M15" s="48"/>
      <c r="N15" s="48"/>
      <c r="O15" s="52"/>
      <c r="P15" s="62"/>
      <c r="Q15" s="54"/>
      <c r="R15" s="55"/>
      <c r="S15" s="55"/>
      <c r="T15" s="55"/>
    </row>
    <row r="16" spans="1:20" ht="13.5" customHeight="1">
      <c r="A16" s="86" t="s">
        <v>18</v>
      </c>
      <c r="B16" s="63"/>
      <c r="C16" s="15">
        <v>30960</v>
      </c>
      <c r="D16" s="23">
        <f t="shared" si="0"/>
        <v>78801</v>
      </c>
      <c r="E16" s="20">
        <v>36168</v>
      </c>
      <c r="F16" s="20">
        <v>42633</v>
      </c>
      <c r="G16" s="21">
        <v>903.44</v>
      </c>
      <c r="H16" s="36">
        <f t="shared" si="1"/>
        <v>87.2</v>
      </c>
      <c r="I16" s="7"/>
      <c r="J16" s="63" t="s">
        <v>56</v>
      </c>
      <c r="K16" s="60">
        <f>C16</f>
        <v>30960</v>
      </c>
      <c r="L16" s="61">
        <f>M16+N16</f>
        <v>78801</v>
      </c>
      <c r="M16" s="48">
        <f>E16</f>
        <v>36168</v>
      </c>
      <c r="N16" s="48">
        <f>F16</f>
        <v>42633</v>
      </c>
      <c r="O16" s="52">
        <f>G16</f>
        <v>903.44</v>
      </c>
      <c r="P16" s="62">
        <f>IF(OR(L16=0,O16=0),"-",ROUND(L16/O16,1))</f>
        <v>87.2</v>
      </c>
      <c r="Q16" s="54">
        <f>SUM(R16:T16)</f>
        <v>1</v>
      </c>
      <c r="R16" s="55">
        <v>1</v>
      </c>
      <c r="S16" s="55">
        <v>0</v>
      </c>
      <c r="T16" s="55">
        <v>0</v>
      </c>
    </row>
    <row r="17" spans="1:20" ht="13.5" customHeight="1">
      <c r="A17" s="86" t="s">
        <v>19</v>
      </c>
      <c r="B17" s="63"/>
      <c r="C17" s="15">
        <v>15602</v>
      </c>
      <c r="D17" s="23">
        <f t="shared" si="0"/>
        <v>42582</v>
      </c>
      <c r="E17" s="20">
        <v>19887</v>
      </c>
      <c r="F17" s="20">
        <v>22695</v>
      </c>
      <c r="G17" s="21">
        <v>291.07</v>
      </c>
      <c r="H17" s="36">
        <f t="shared" si="1"/>
        <v>146.3</v>
      </c>
      <c r="I17" s="7"/>
      <c r="J17" s="63"/>
      <c r="K17" s="60"/>
      <c r="L17" s="61"/>
      <c r="M17" s="48"/>
      <c r="N17" s="48"/>
      <c r="O17" s="52"/>
      <c r="P17" s="62"/>
      <c r="Q17" s="54"/>
      <c r="R17" s="55"/>
      <c r="S17" s="55"/>
      <c r="T17" s="55"/>
    </row>
    <row r="18" spans="1:20" ht="13.5" customHeight="1">
      <c r="A18" s="86" t="s">
        <v>20</v>
      </c>
      <c r="B18" s="63"/>
      <c r="C18" s="15">
        <v>8317</v>
      </c>
      <c r="D18" s="23">
        <f t="shared" si="0"/>
        <v>20601</v>
      </c>
      <c r="E18" s="20">
        <v>9662</v>
      </c>
      <c r="F18" s="20">
        <v>10939</v>
      </c>
      <c r="G18" s="21">
        <v>79.53</v>
      </c>
      <c r="H18" s="36">
        <f t="shared" si="1"/>
        <v>259</v>
      </c>
      <c r="I18" s="7"/>
      <c r="J18" s="63" t="s">
        <v>55</v>
      </c>
      <c r="K18" s="60">
        <f>C23</f>
        <v>15144</v>
      </c>
      <c r="L18" s="61">
        <f>M18+N18</f>
        <v>40458</v>
      </c>
      <c r="M18" s="48">
        <f>E23</f>
        <v>18646</v>
      </c>
      <c r="N18" s="48">
        <f>F23</f>
        <v>21812</v>
      </c>
      <c r="O18" s="52">
        <f>G23</f>
        <v>603.36</v>
      </c>
      <c r="P18" s="62">
        <f>IF(OR(L18=0,O18=0),"-",ROUND(L18/O18,1))</f>
        <v>67.1</v>
      </c>
      <c r="Q18" s="54">
        <f>SUM(R18:T18)</f>
        <v>1</v>
      </c>
      <c r="R18" s="55">
        <v>1</v>
      </c>
      <c r="S18" s="55">
        <v>0</v>
      </c>
      <c r="T18" s="55">
        <v>0</v>
      </c>
    </row>
    <row r="19" spans="1:20" ht="13.5" customHeight="1">
      <c r="A19" s="86" t="s">
        <v>21</v>
      </c>
      <c r="B19" s="63"/>
      <c r="C19" s="15">
        <v>10043</v>
      </c>
      <c r="D19" s="23">
        <f t="shared" si="0"/>
        <v>25590</v>
      </c>
      <c r="E19" s="20">
        <v>11948</v>
      </c>
      <c r="F19" s="20">
        <v>13642</v>
      </c>
      <c r="G19" s="21">
        <v>477.59</v>
      </c>
      <c r="H19" s="36">
        <f t="shared" si="1"/>
        <v>53.6</v>
      </c>
      <c r="I19" s="7"/>
      <c r="J19" s="63"/>
      <c r="K19" s="60"/>
      <c r="L19" s="61"/>
      <c r="M19" s="48"/>
      <c r="N19" s="48"/>
      <c r="O19" s="52"/>
      <c r="P19" s="62"/>
      <c r="Q19" s="54"/>
      <c r="R19" s="55"/>
      <c r="S19" s="55"/>
      <c r="T19" s="55"/>
    </row>
    <row r="20" spans="1:20" ht="13.5" customHeight="1">
      <c r="A20" s="86" t="s">
        <v>22</v>
      </c>
      <c r="B20" s="63"/>
      <c r="C20" s="15">
        <v>9734</v>
      </c>
      <c r="D20" s="23">
        <f t="shared" si="0"/>
        <v>24517</v>
      </c>
      <c r="E20" s="20">
        <v>11366</v>
      </c>
      <c r="F20" s="20">
        <v>13151</v>
      </c>
      <c r="G20" s="21">
        <v>206.64</v>
      </c>
      <c r="H20" s="36">
        <f t="shared" si="1"/>
        <v>118.6</v>
      </c>
      <c r="I20" s="7"/>
      <c r="J20" s="63" t="s">
        <v>50</v>
      </c>
      <c r="K20" s="60">
        <f>C19</f>
        <v>10043</v>
      </c>
      <c r="L20" s="61">
        <f>M20+N20</f>
        <v>25590</v>
      </c>
      <c r="M20" s="48">
        <f>E19</f>
        <v>11948</v>
      </c>
      <c r="N20" s="48">
        <f>F19</f>
        <v>13642</v>
      </c>
      <c r="O20" s="52">
        <f>G19</f>
        <v>477.59</v>
      </c>
      <c r="P20" s="62">
        <f>IF(OR(L20=0,O20=0),"-",ROUND(L20/O20,1))</f>
        <v>53.6</v>
      </c>
      <c r="Q20" s="54">
        <f>SUM(R20:T20)</f>
        <v>1</v>
      </c>
      <c r="R20" s="55">
        <v>1</v>
      </c>
      <c r="S20" s="55">
        <v>0</v>
      </c>
      <c r="T20" s="55">
        <v>0</v>
      </c>
    </row>
    <row r="21" spans="1:20" ht="13.5" customHeight="1">
      <c r="A21" s="86" t="s">
        <v>23</v>
      </c>
      <c r="B21" s="63"/>
      <c r="C21" s="15">
        <v>13488</v>
      </c>
      <c r="D21" s="23">
        <f t="shared" si="0"/>
        <v>33476</v>
      </c>
      <c r="E21" s="20">
        <v>16152</v>
      </c>
      <c r="F21" s="20">
        <v>17324</v>
      </c>
      <c r="G21" s="21">
        <v>280.01</v>
      </c>
      <c r="H21" s="36">
        <f t="shared" si="1"/>
        <v>119.6</v>
      </c>
      <c r="I21" s="7"/>
      <c r="J21" s="63"/>
      <c r="K21" s="60"/>
      <c r="L21" s="61"/>
      <c r="M21" s="48"/>
      <c r="N21" s="48"/>
      <c r="O21" s="52"/>
      <c r="P21" s="62"/>
      <c r="Q21" s="54"/>
      <c r="R21" s="55"/>
      <c r="S21" s="55"/>
      <c r="T21" s="55"/>
    </row>
    <row r="22" spans="1:20" ht="13.5" customHeight="1">
      <c r="A22" s="86" t="s">
        <v>24</v>
      </c>
      <c r="B22" s="63"/>
      <c r="C22" s="15">
        <v>23129</v>
      </c>
      <c r="D22" s="23">
        <f t="shared" si="0"/>
        <v>60002</v>
      </c>
      <c r="E22" s="20">
        <v>27779</v>
      </c>
      <c r="F22" s="20">
        <v>32223</v>
      </c>
      <c r="G22" s="21">
        <v>439.12</v>
      </c>
      <c r="H22" s="36">
        <f t="shared" si="1"/>
        <v>136.6</v>
      </c>
      <c r="I22" s="7"/>
      <c r="J22" s="63" t="s">
        <v>54</v>
      </c>
      <c r="K22" s="60">
        <f>C15+C34+C35</f>
        <v>35527</v>
      </c>
      <c r="L22" s="61">
        <f>M22+N22</f>
        <v>101341</v>
      </c>
      <c r="M22" s="48">
        <f>E15+E34+E35</f>
        <v>47734</v>
      </c>
      <c r="N22" s="48">
        <f>F15+F34+F35</f>
        <v>53607</v>
      </c>
      <c r="O22" s="52">
        <f>G15+G34+G35</f>
        <v>1224.0400000000002</v>
      </c>
      <c r="P22" s="62">
        <f>IF(OR(L22=0,O22=0),"-",ROUND(L22/O22,1))</f>
        <v>82.8</v>
      </c>
      <c r="Q22" s="54">
        <f>SUM(R22:T22)</f>
        <v>3</v>
      </c>
      <c r="R22" s="55">
        <v>1</v>
      </c>
      <c r="S22" s="55">
        <v>2</v>
      </c>
      <c r="T22" s="55">
        <v>0</v>
      </c>
    </row>
    <row r="23" spans="1:20" ht="13.5" customHeight="1">
      <c r="A23" s="86" t="s">
        <v>34</v>
      </c>
      <c r="B23" s="63"/>
      <c r="C23" s="15">
        <v>15144</v>
      </c>
      <c r="D23" s="23">
        <f t="shared" si="0"/>
        <v>40458</v>
      </c>
      <c r="E23" s="20">
        <v>18646</v>
      </c>
      <c r="F23" s="20">
        <v>21812</v>
      </c>
      <c r="G23" s="21">
        <v>603.36</v>
      </c>
      <c r="H23" s="36">
        <f t="shared" si="1"/>
        <v>67.1</v>
      </c>
      <c r="I23" s="7"/>
      <c r="J23" s="63"/>
      <c r="K23" s="60"/>
      <c r="L23" s="61"/>
      <c r="M23" s="48"/>
      <c r="N23" s="48"/>
      <c r="O23" s="52"/>
      <c r="P23" s="62"/>
      <c r="Q23" s="54"/>
      <c r="R23" s="55"/>
      <c r="S23" s="55"/>
      <c r="T23" s="55"/>
    </row>
    <row r="24" spans="1:20" ht="13.5" customHeight="1">
      <c r="A24" s="86" t="s">
        <v>35</v>
      </c>
      <c r="B24" s="63"/>
      <c r="C24" s="15">
        <v>12900</v>
      </c>
      <c r="D24" s="23">
        <f t="shared" si="0"/>
        <v>35338</v>
      </c>
      <c r="E24" s="20">
        <v>16675</v>
      </c>
      <c r="F24" s="20">
        <v>18663</v>
      </c>
      <c r="G24" s="21">
        <v>319.16</v>
      </c>
      <c r="H24" s="36">
        <f t="shared" si="1"/>
        <v>110.7</v>
      </c>
      <c r="I24" s="7"/>
      <c r="J24" s="63" t="s">
        <v>51</v>
      </c>
      <c r="K24" s="60">
        <f>C14</f>
        <v>33569</v>
      </c>
      <c r="L24" s="61">
        <f>M24+N24</f>
        <v>84140</v>
      </c>
      <c r="M24" s="48">
        <f>E14</f>
        <v>39751</v>
      </c>
      <c r="N24" s="48">
        <f>F14</f>
        <v>44389</v>
      </c>
      <c r="O24" s="52">
        <f>G14</f>
        <v>491.09</v>
      </c>
      <c r="P24" s="62">
        <f>IF(OR(L24=0,O24=0),"-",ROUND(L24/O24,1))</f>
        <v>171.3</v>
      </c>
      <c r="Q24" s="54">
        <f>SUM(R24:T24)</f>
        <v>1</v>
      </c>
      <c r="R24" s="55">
        <v>1</v>
      </c>
      <c r="S24" s="55">
        <v>0</v>
      </c>
      <c r="T24" s="55">
        <v>0</v>
      </c>
    </row>
    <row r="25" spans="1:20" ht="13.5" customHeight="1">
      <c r="A25" s="86" t="s">
        <v>58</v>
      </c>
      <c r="B25" s="63"/>
      <c r="C25" s="15">
        <v>13755</v>
      </c>
      <c r="D25" s="23">
        <f>SUM(E25:F25)</f>
        <v>33554</v>
      </c>
      <c r="E25" s="20">
        <v>15891</v>
      </c>
      <c r="F25" s="20">
        <v>17663</v>
      </c>
      <c r="G25" s="21">
        <v>317.81</v>
      </c>
      <c r="H25" s="36">
        <f>IF(OR(D25=0,G25=0),0,ROUND(D25/G25,1))</f>
        <v>105.6</v>
      </c>
      <c r="I25" s="7"/>
      <c r="J25" s="63"/>
      <c r="K25" s="60"/>
      <c r="L25" s="61"/>
      <c r="M25" s="48"/>
      <c r="N25" s="48"/>
      <c r="O25" s="52"/>
      <c r="P25" s="62"/>
      <c r="Q25" s="54"/>
      <c r="R25" s="55"/>
      <c r="S25" s="55"/>
      <c r="T25" s="55"/>
    </row>
    <row r="26" spans="1:20" ht="13.5" customHeight="1">
      <c r="A26" s="39"/>
      <c r="B26" s="40"/>
      <c r="I26" s="7"/>
      <c r="J26" s="63" t="s">
        <v>53</v>
      </c>
      <c r="K26" s="60">
        <f>C20+C22</f>
        <v>32863</v>
      </c>
      <c r="L26" s="61">
        <f>M26+N26</f>
        <v>84519</v>
      </c>
      <c r="M26" s="48">
        <f>E20+E22</f>
        <v>39145</v>
      </c>
      <c r="N26" s="48">
        <f>F20+F22</f>
        <v>45374</v>
      </c>
      <c r="O26" s="52">
        <f>G20+G22</f>
        <v>645.76</v>
      </c>
      <c r="P26" s="62">
        <f>IF(OR(L26=0,O26=0),"-",ROUND(L26/O26,1))</f>
        <v>130.9</v>
      </c>
      <c r="Q26" s="54">
        <f>SUM(R26:T26)</f>
        <v>2</v>
      </c>
      <c r="R26" s="55">
        <v>2</v>
      </c>
      <c r="S26" s="55">
        <v>0</v>
      </c>
      <c r="T26" s="55">
        <v>0</v>
      </c>
    </row>
    <row r="27" spans="1:20" ht="13.5" customHeight="1">
      <c r="A27" s="92" t="s">
        <v>25</v>
      </c>
      <c r="B27" s="73"/>
      <c r="C27" s="26">
        <f>SUM(C28:C28)</f>
        <v>944</v>
      </c>
      <c r="D27" s="26">
        <f>SUM(D28:D28)</f>
        <v>2338</v>
      </c>
      <c r="E27" s="26">
        <f>SUM(E28:E28)</f>
        <v>1098</v>
      </c>
      <c r="F27" s="26">
        <f>SUM(F28:F28)</f>
        <v>1240</v>
      </c>
      <c r="G27" s="17">
        <f>SUM(G28:G28)</f>
        <v>6.85</v>
      </c>
      <c r="H27" s="18">
        <f>IF(OR(D27=0,G27=0),0,ROUND(D27/G27,1))</f>
        <v>341.3</v>
      </c>
      <c r="I27" s="7"/>
      <c r="J27" s="63"/>
      <c r="K27" s="60"/>
      <c r="L27" s="61"/>
      <c r="M27" s="48"/>
      <c r="N27" s="48"/>
      <c r="O27" s="52"/>
      <c r="P27" s="62"/>
      <c r="Q27" s="54"/>
      <c r="R27" s="55"/>
      <c r="S27" s="55"/>
      <c r="T27" s="55"/>
    </row>
    <row r="28" spans="1:20" ht="13.5" customHeight="1">
      <c r="A28" s="39"/>
      <c r="B28" s="32" t="s">
        <v>29</v>
      </c>
      <c r="C28" s="41">
        <v>944</v>
      </c>
      <c r="D28" s="34">
        <f>SUM(E28:F28)</f>
        <v>2338</v>
      </c>
      <c r="E28" s="20">
        <v>1098</v>
      </c>
      <c r="F28" s="20">
        <v>1240</v>
      </c>
      <c r="G28" s="21">
        <v>6.85</v>
      </c>
      <c r="H28" s="36">
        <f>IF(OR(D28=0,G28=0),0,ROUND(D28/G28,1))</f>
        <v>341.3</v>
      </c>
      <c r="I28" s="7"/>
      <c r="J28" s="63" t="s">
        <v>52</v>
      </c>
      <c r="K28" s="60">
        <f>C12</f>
        <v>189957</v>
      </c>
      <c r="L28" s="46">
        <f>M28+N28</f>
        <v>466491</v>
      </c>
      <c r="M28" s="48">
        <f>E12</f>
        <v>223696</v>
      </c>
      <c r="N28" s="48">
        <f>F12</f>
        <v>242795</v>
      </c>
      <c r="O28" s="52">
        <f>G12</f>
        <v>501.25</v>
      </c>
      <c r="P28" s="56">
        <f>IF(OR(L28=0,O28=0),"-",ROUND(L28/O28,1))</f>
        <v>930.7</v>
      </c>
      <c r="Q28" s="58">
        <f>SUM(R28:T28)</f>
        <v>1</v>
      </c>
      <c r="R28" s="50">
        <v>1</v>
      </c>
      <c r="S28" s="50">
        <v>0</v>
      </c>
      <c r="T28" s="50">
        <v>0</v>
      </c>
    </row>
    <row r="29" spans="1:20" ht="13.5" customHeight="1" thickBot="1">
      <c r="A29" s="39"/>
      <c r="B29" s="40"/>
      <c r="I29" s="7"/>
      <c r="J29" s="64"/>
      <c r="K29" s="65"/>
      <c r="L29" s="47"/>
      <c r="M29" s="49"/>
      <c r="N29" s="49"/>
      <c r="O29" s="53"/>
      <c r="P29" s="57"/>
      <c r="Q29" s="59"/>
      <c r="R29" s="51"/>
      <c r="S29" s="51"/>
      <c r="T29" s="51"/>
    </row>
    <row r="30" spans="1:9" ht="13.5" customHeight="1">
      <c r="A30" s="92" t="s">
        <v>26</v>
      </c>
      <c r="B30" s="73"/>
      <c r="C30" s="26">
        <f>SUM(C31:C31)</f>
        <v>10576</v>
      </c>
      <c r="D30" s="26">
        <f>SUM(D31:D31)</f>
        <v>28019</v>
      </c>
      <c r="E30" s="26">
        <f>SUM(E31:E31)</f>
        <v>13387</v>
      </c>
      <c r="F30" s="26">
        <f>SUM(F31:F31)</f>
        <v>14632</v>
      </c>
      <c r="G30" s="17">
        <f>SUM(G31:G31)</f>
        <v>73.23</v>
      </c>
      <c r="H30" s="18">
        <f>IF(OR(D30=0,G30=0),0,ROUND(D30/G30,1))</f>
        <v>382.6</v>
      </c>
      <c r="I30" s="7"/>
    </row>
    <row r="31" spans="1:9" ht="13.5" customHeight="1">
      <c r="A31" s="19"/>
      <c r="B31" s="32" t="s">
        <v>28</v>
      </c>
      <c r="C31" s="20">
        <v>10576</v>
      </c>
      <c r="D31" s="34">
        <f>SUM(E31:F31)</f>
        <v>28019</v>
      </c>
      <c r="E31" s="20">
        <v>13387</v>
      </c>
      <c r="F31" s="20">
        <v>14632</v>
      </c>
      <c r="G31" s="21">
        <v>73.23</v>
      </c>
      <c r="H31" s="36">
        <f>IF(OR(D31=0,G31=0),0,ROUND(D31/G31,1))</f>
        <v>382.6</v>
      </c>
      <c r="I31" s="7"/>
    </row>
    <row r="32" spans="1:9" ht="13.5" customHeight="1">
      <c r="A32" s="19"/>
      <c r="B32" s="32"/>
      <c r="C32" s="20"/>
      <c r="D32" s="34"/>
      <c r="E32" s="20"/>
      <c r="F32" s="20"/>
      <c r="G32" s="21"/>
      <c r="H32" s="36"/>
      <c r="I32" s="7"/>
    </row>
    <row r="33" spans="1:8" ht="13.5">
      <c r="A33" s="92" t="s">
        <v>27</v>
      </c>
      <c r="B33" s="73"/>
      <c r="C33" s="38">
        <f>SUM(C34:C35)</f>
        <v>10020</v>
      </c>
      <c r="D33" s="26">
        <f>SUM(E33:F33)</f>
        <v>28664</v>
      </c>
      <c r="E33" s="26">
        <f>SUM(E34:E35)</f>
        <v>13549</v>
      </c>
      <c r="F33" s="26">
        <f>SUM(F34:F35)</f>
        <v>15115</v>
      </c>
      <c r="G33" s="27">
        <f>SUM(G34:G35)</f>
        <v>557.85</v>
      </c>
      <c r="H33" s="18">
        <f>IF(OR(D33=0,G33=0),"-",ROUND(D33/G33,1))</f>
        <v>51.4</v>
      </c>
    </row>
    <row r="34" spans="1:8" ht="13.5">
      <c r="A34" s="19"/>
      <c r="B34" s="32" t="s">
        <v>30</v>
      </c>
      <c r="C34" s="20">
        <v>3656</v>
      </c>
      <c r="D34" s="34">
        <f>SUM(E34:F34)</f>
        <v>10833</v>
      </c>
      <c r="E34" s="20">
        <v>5065</v>
      </c>
      <c r="F34" s="20">
        <v>5768</v>
      </c>
      <c r="G34" s="21">
        <v>271.41</v>
      </c>
      <c r="H34" s="36">
        <f>IF(OR(D34=0,G34=0),"-",ROUND(D34/G34,1))</f>
        <v>39.9</v>
      </c>
    </row>
    <row r="35" spans="1:8" ht="14.25" thickBot="1">
      <c r="A35" s="13"/>
      <c r="B35" s="33" t="s">
        <v>31</v>
      </c>
      <c r="C35" s="16">
        <v>6364</v>
      </c>
      <c r="D35" s="35">
        <f>SUM(E35:F35)</f>
        <v>17831</v>
      </c>
      <c r="E35" s="16">
        <v>8484</v>
      </c>
      <c r="F35" s="16">
        <v>9347</v>
      </c>
      <c r="G35" s="14">
        <v>286.44</v>
      </c>
      <c r="H35" s="37">
        <f>IF(OR(D35=0,G35=0),"-",ROUND(D35/G35,1))</f>
        <v>62.3</v>
      </c>
    </row>
  </sheetData>
  <sheetProtection/>
  <mergeCells count="161">
    <mergeCell ref="G3:H3"/>
    <mergeCell ref="A33:B33"/>
    <mergeCell ref="A23:B23"/>
    <mergeCell ref="A24:B24"/>
    <mergeCell ref="A30:B30"/>
    <mergeCell ref="A17:B17"/>
    <mergeCell ref="A7:B7"/>
    <mergeCell ref="A9:B9"/>
    <mergeCell ref="A12:B12"/>
    <mergeCell ref="A13:B13"/>
    <mergeCell ref="A10:B10"/>
    <mergeCell ref="C4:C5"/>
    <mergeCell ref="A25:B25"/>
    <mergeCell ref="A27:B27"/>
    <mergeCell ref="D4:F4"/>
    <mergeCell ref="C1:I2"/>
    <mergeCell ref="A22:B22"/>
    <mergeCell ref="A4:B5"/>
    <mergeCell ref="A18:B18"/>
    <mergeCell ref="A19:B19"/>
    <mergeCell ref="A20:B20"/>
    <mergeCell ref="A21:B21"/>
    <mergeCell ref="A14:B14"/>
    <mergeCell ref="A15:B15"/>
    <mergeCell ref="A16:B16"/>
    <mergeCell ref="K1:T1"/>
    <mergeCell ref="Q3:T3"/>
    <mergeCell ref="J4:J7"/>
    <mergeCell ref="K4:K7"/>
    <mergeCell ref="L4:N5"/>
    <mergeCell ref="O4:O5"/>
    <mergeCell ref="Q4:T5"/>
    <mergeCell ref="L6:L7"/>
    <mergeCell ref="T6:T7"/>
    <mergeCell ref="O8:O9"/>
    <mergeCell ref="P8:P9"/>
    <mergeCell ref="Q8:Q9"/>
    <mergeCell ref="M6:M7"/>
    <mergeCell ref="N6:N7"/>
    <mergeCell ref="O6:O7"/>
    <mergeCell ref="Q6:Q7"/>
    <mergeCell ref="Q10:Q11"/>
    <mergeCell ref="R10:R11"/>
    <mergeCell ref="S10:S11"/>
    <mergeCell ref="J8:J9"/>
    <mergeCell ref="K8:K9"/>
    <mergeCell ref="R6:R7"/>
    <mergeCell ref="S6:S7"/>
    <mergeCell ref="L8:L9"/>
    <mergeCell ref="M8:M9"/>
    <mergeCell ref="N8:N9"/>
    <mergeCell ref="J14:J15"/>
    <mergeCell ref="L10:L11"/>
    <mergeCell ref="M10:M11"/>
    <mergeCell ref="R8:R9"/>
    <mergeCell ref="S8:S9"/>
    <mergeCell ref="O12:O13"/>
    <mergeCell ref="P12:P13"/>
    <mergeCell ref="Q12:Q13"/>
    <mergeCell ref="R12:R13"/>
    <mergeCell ref="T8:T9"/>
    <mergeCell ref="J10:J11"/>
    <mergeCell ref="N10:N11"/>
    <mergeCell ref="O10:O11"/>
    <mergeCell ref="P10:P11"/>
    <mergeCell ref="J24:J25"/>
    <mergeCell ref="T10:T11"/>
    <mergeCell ref="L12:L13"/>
    <mergeCell ref="M12:M13"/>
    <mergeCell ref="N12:N13"/>
    <mergeCell ref="J26:J27"/>
    <mergeCell ref="J28:J29"/>
    <mergeCell ref="K10:K11"/>
    <mergeCell ref="J16:J17"/>
    <mergeCell ref="J18:J19"/>
    <mergeCell ref="J20:J21"/>
    <mergeCell ref="J22:J23"/>
    <mergeCell ref="K28:K29"/>
    <mergeCell ref="J12:J13"/>
    <mergeCell ref="K12:K13"/>
    <mergeCell ref="S12:S13"/>
    <mergeCell ref="T12:T13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K24:K25"/>
    <mergeCell ref="L24:L25"/>
    <mergeCell ref="M24:M25"/>
    <mergeCell ref="N24:N25"/>
    <mergeCell ref="O24:O25"/>
    <mergeCell ref="P24:P25"/>
    <mergeCell ref="Q24:Q25"/>
    <mergeCell ref="R24:R25"/>
    <mergeCell ref="K26:K27"/>
    <mergeCell ref="L26:L27"/>
    <mergeCell ref="M26:M27"/>
    <mergeCell ref="N26:N27"/>
    <mergeCell ref="O26:O27"/>
    <mergeCell ref="P26:P27"/>
    <mergeCell ref="S28:S29"/>
    <mergeCell ref="T28:T29"/>
    <mergeCell ref="R26:R27"/>
    <mergeCell ref="S26:S27"/>
    <mergeCell ref="T26:T27"/>
    <mergeCell ref="S24:S25"/>
    <mergeCell ref="T24:T25"/>
    <mergeCell ref="L28:L29"/>
    <mergeCell ref="M28:M29"/>
    <mergeCell ref="N28:N29"/>
    <mergeCell ref="R28:R29"/>
    <mergeCell ref="O28:O29"/>
    <mergeCell ref="Q26:Q27"/>
    <mergeCell ref="P28:P29"/>
    <mergeCell ref="Q28:Q29"/>
  </mergeCells>
  <printOptions horizontalCentered="1" verticalCentered="1"/>
  <pageMargins left="0.5905511811023623" right="0.1968503937007874" top="0.4724409448818898" bottom="0.5118110236220472" header="0" footer="0"/>
  <pageSetup blackAndWhite="1" horizontalDpi="300" verticalDpi="300" orientation="landscape" paperSize="9" scale="78" r:id="rId1"/>
  <ignoredErrors>
    <ignoredError sqref="D8" formulaRange="1"/>
    <ignoredError sqref="D13:D22 D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2009-01-15T06:40:18Z</cp:lastPrinted>
  <dcterms:created xsi:type="dcterms:W3CDTF">2001-11-29T06:39:10Z</dcterms:created>
  <dcterms:modified xsi:type="dcterms:W3CDTF">2009-10-29T00:16:42Z</dcterms:modified>
  <cp:category/>
  <cp:version/>
  <cp:contentType/>
  <cp:contentStatus/>
</cp:coreProperties>
</file>