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020" windowWidth="6480" windowHeight="4035" activeTab="0"/>
  </bookViews>
  <sheets>
    <sheet name="i03" sheetId="1" r:id="rId1"/>
  </sheets>
  <definedNames>
    <definedName name="_xlnm.Print_Area" localSheetId="0">'i03'!$A$1:$U$39</definedName>
  </definedNames>
  <calcPr fullCalcOnLoad="1"/>
</workbook>
</file>

<file path=xl/sharedStrings.xml><?xml version="1.0" encoding="utf-8"?>
<sst xmlns="http://schemas.openxmlformats.org/spreadsheetml/2006/main" count="88" uniqueCount="75">
  <si>
    <t>総　数</t>
  </si>
  <si>
    <t>有　床</t>
  </si>
  <si>
    <t>市町村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</si>
  <si>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</si>
  <si>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</si>
  <si>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</si>
  <si>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</si>
  <si>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</si>
  <si>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</si>
  <si>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</si>
  <si>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</si>
  <si>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</si>
  <si>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</si>
  <si>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</si>
  <si>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</si>
  <si>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</si>
  <si>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</si>
  <si>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</si>
  <si>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</si>
  <si>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</si>
  <si>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</si>
  <si>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</si>
  <si>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</si>
  <si>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</si>
  <si>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</si>
  <si>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病　院</t>
  </si>
  <si>
    <t>歯　科
診療所</t>
  </si>
  <si>
    <t>一　般
診療所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</si>
  <si>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</si>
  <si>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</si>
  <si>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</si>
  <si>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</si>
  <si>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</si>
  <si>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</si>
  <si>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</si>
  <si>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</si>
  <si>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</si>
  <si>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</si>
  <si>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</si>
  <si>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</si>
  <si>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</si>
  <si>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</si>
  <si>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</si>
  <si>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</si>
  <si>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</si>
  <si>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</si>
  <si>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姫</t>
  </si>
  <si>
    <t>速</t>
  </si>
  <si>
    <t>玖</t>
  </si>
  <si>
    <t>九</t>
  </si>
  <si>
    <t>施　　　　　　　　　　設　　　　　　　　　　数</t>
  </si>
  <si>
    <t>病　　　　院</t>
  </si>
  <si>
    <t>休 止 等 の 施 設</t>
  </si>
  <si>
    <t>第３表　医療施設・人口１０万対施設数，施設の種類・市町村別</t>
  </si>
  <si>
    <t>一　般
診療所</t>
  </si>
  <si>
    <t>歯　科
診療所</t>
  </si>
  <si>
    <t>医療施設</t>
  </si>
  <si>
    <t xml:space="preserve"> </t>
  </si>
  <si>
    <t>一　般　診　療　所</t>
  </si>
  <si>
    <t>病　　　　　　　　　　院</t>
  </si>
  <si>
    <t>歯科診療所</t>
  </si>
  <si>
    <t>（再掲）
地域医療支援病院</t>
  </si>
  <si>
    <t>（再掲）
療養病床を有する一般診療所</t>
  </si>
  <si>
    <t>（再掲）
療養病床を有する病院</t>
  </si>
  <si>
    <t>注：　休止等の施設とは，休止中，休診１年以上の施設をいう。</t>
  </si>
  <si>
    <t>豊後大野市</t>
  </si>
  <si>
    <t>大野</t>
  </si>
  <si>
    <t>精神科
病　院</t>
  </si>
  <si>
    <t>３表</t>
  </si>
  <si>
    <t>由布市</t>
  </si>
  <si>
    <t>由</t>
  </si>
  <si>
    <t>国東市</t>
  </si>
  <si>
    <t>-</t>
  </si>
  <si>
    <t>平成19年10月1日</t>
  </si>
  <si>
    <t>s1901参照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</si>
</sst>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7" fontId="5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tabSelected="1" view="pageBreakPreview" zoomScale="75" zoomScaleNormal="75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38" sqref="T38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12" width="7.75390625" style="11" customWidth="1"/>
    <col min="13" max="20" width="7.875" style="11" customWidth="1"/>
    <col min="21" max="21" width="6.00390625" style="11" bestFit="1" customWidth="1"/>
    <col min="22" max="22" width="9.00390625" style="11" customWidth="1"/>
    <col min="23" max="23" width="10.00390625" style="11" bestFit="1" customWidth="1"/>
    <col min="24" max="16384" width="9.00390625" style="11" customWidth="1"/>
  </cols>
  <sheetData>
    <row r="1" spans="1:21" ht="13.5" customHeight="1">
      <c r="A1" s="9" t="s">
        <v>56</v>
      </c>
      <c r="B1" s="9"/>
      <c r="C1" s="68" t="s">
        <v>53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0"/>
      <c r="U1" s="10"/>
    </row>
    <row r="2" spans="1:21" ht="13.5" customHeight="1">
      <c r="A2" s="9" t="s">
        <v>68</v>
      </c>
      <c r="B2" s="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0"/>
      <c r="U2" s="10"/>
    </row>
    <row r="3" spans="3:21" ht="3" customHeight="1"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12"/>
      <c r="U3" s="4"/>
    </row>
    <row r="4" spans="1:21" ht="17.25" customHeight="1" thickBot="1">
      <c r="A4" s="13"/>
      <c r="B4" s="13" t="s">
        <v>57</v>
      </c>
      <c r="R4" s="70" t="s">
        <v>73</v>
      </c>
      <c r="S4" s="70"/>
      <c r="T4" s="70"/>
      <c r="U4" s="70"/>
    </row>
    <row r="5" spans="1:21" ht="18.75" customHeight="1">
      <c r="A5" s="58" t="s">
        <v>28</v>
      </c>
      <c r="B5" s="66"/>
      <c r="C5" s="63" t="s">
        <v>50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  <c r="P5" s="64" t="s">
        <v>5</v>
      </c>
      <c r="Q5" s="64"/>
      <c r="R5" s="64"/>
      <c r="S5" s="64"/>
      <c r="T5" s="65"/>
      <c r="U5" s="71" t="s">
        <v>2</v>
      </c>
    </row>
    <row r="6" spans="1:23" ht="18.75" customHeight="1">
      <c r="A6" s="58"/>
      <c r="B6" s="66"/>
      <c r="C6" s="50" t="s">
        <v>59</v>
      </c>
      <c r="D6" s="51"/>
      <c r="E6" s="51"/>
      <c r="F6" s="51"/>
      <c r="G6" s="51"/>
      <c r="H6" s="50" t="s">
        <v>58</v>
      </c>
      <c r="I6" s="51"/>
      <c r="J6" s="52"/>
      <c r="K6" s="40" t="s">
        <v>60</v>
      </c>
      <c r="L6" s="41"/>
      <c r="M6" s="50" t="s">
        <v>52</v>
      </c>
      <c r="N6" s="51"/>
      <c r="O6" s="52"/>
      <c r="P6" s="50" t="s">
        <v>51</v>
      </c>
      <c r="Q6" s="51"/>
      <c r="R6" s="52"/>
      <c r="S6" s="41" t="s">
        <v>54</v>
      </c>
      <c r="T6" s="41" t="s">
        <v>55</v>
      </c>
      <c r="U6" s="72"/>
      <c r="W6" s="11" t="s">
        <v>74</v>
      </c>
    </row>
    <row r="7" spans="1:21" ht="3" customHeight="1">
      <c r="A7" s="58"/>
      <c r="B7" s="66"/>
      <c r="C7" s="58" t="s">
        <v>0</v>
      </c>
      <c r="D7" s="60" t="s">
        <v>67</v>
      </c>
      <c r="E7" s="62" t="s">
        <v>3</v>
      </c>
      <c r="F7" s="15"/>
      <c r="G7" s="15"/>
      <c r="H7" s="46" t="s">
        <v>0</v>
      </c>
      <c r="I7" s="45" t="s">
        <v>1</v>
      </c>
      <c r="J7" s="14"/>
      <c r="K7" s="42" t="s">
        <v>0</v>
      </c>
      <c r="L7" s="45" t="s">
        <v>1</v>
      </c>
      <c r="M7" s="42" t="s">
        <v>25</v>
      </c>
      <c r="N7" s="57" t="s">
        <v>27</v>
      </c>
      <c r="O7" s="57" t="s">
        <v>26</v>
      </c>
      <c r="P7" s="42" t="s">
        <v>0</v>
      </c>
      <c r="Q7" s="57" t="s">
        <v>67</v>
      </c>
      <c r="R7" s="57" t="s">
        <v>3</v>
      </c>
      <c r="S7" s="55"/>
      <c r="T7" s="55"/>
      <c r="U7" s="72"/>
    </row>
    <row r="8" spans="1:21" ht="17.25" customHeight="1">
      <c r="A8" s="58"/>
      <c r="B8" s="66"/>
      <c r="C8" s="58"/>
      <c r="D8" s="61"/>
      <c r="E8" s="61"/>
      <c r="F8" s="48" t="s">
        <v>63</v>
      </c>
      <c r="G8" s="48" t="s">
        <v>61</v>
      </c>
      <c r="H8" s="46"/>
      <c r="I8" s="46"/>
      <c r="J8" s="48" t="s">
        <v>62</v>
      </c>
      <c r="K8" s="43"/>
      <c r="L8" s="46"/>
      <c r="M8" s="43"/>
      <c r="N8" s="43"/>
      <c r="O8" s="43"/>
      <c r="P8" s="43"/>
      <c r="Q8" s="43"/>
      <c r="R8" s="43"/>
      <c r="S8" s="55"/>
      <c r="T8" s="55"/>
      <c r="U8" s="72"/>
    </row>
    <row r="9" spans="1:23" ht="18.75" customHeight="1">
      <c r="A9" s="59"/>
      <c r="B9" s="67"/>
      <c r="C9" s="59"/>
      <c r="D9" s="61"/>
      <c r="E9" s="61"/>
      <c r="F9" s="49"/>
      <c r="G9" s="49"/>
      <c r="H9" s="47"/>
      <c r="I9" s="47"/>
      <c r="J9" s="49"/>
      <c r="K9" s="44"/>
      <c r="L9" s="47"/>
      <c r="M9" s="44"/>
      <c r="N9" s="44"/>
      <c r="O9" s="44"/>
      <c r="P9" s="44"/>
      <c r="Q9" s="44"/>
      <c r="R9" s="44"/>
      <c r="S9" s="56"/>
      <c r="T9" s="56"/>
      <c r="U9" s="73"/>
      <c r="W9" s="16" t="s">
        <v>30</v>
      </c>
    </row>
    <row r="10" spans="1:23" ht="15" customHeight="1">
      <c r="A10" s="38" t="s">
        <v>4</v>
      </c>
      <c r="B10" s="39"/>
      <c r="C10" s="2">
        <f>SUM(D10:E10)</f>
        <v>165</v>
      </c>
      <c r="D10" s="2">
        <f aca="true" t="shared" si="0" ref="D10:O10">D12+D14</f>
        <v>25</v>
      </c>
      <c r="E10" s="2">
        <f t="shared" si="0"/>
        <v>140</v>
      </c>
      <c r="F10" s="2">
        <f>F12+F14</f>
        <v>56</v>
      </c>
      <c r="G10" s="2">
        <f>G12+G14</f>
        <v>4</v>
      </c>
      <c r="H10" s="2">
        <f t="shared" si="0"/>
        <v>953</v>
      </c>
      <c r="I10" s="2">
        <f t="shared" si="0"/>
        <v>315</v>
      </c>
      <c r="J10" s="2">
        <f t="shared" si="0"/>
        <v>56</v>
      </c>
      <c r="K10" s="2">
        <f t="shared" si="0"/>
        <v>544</v>
      </c>
      <c r="L10" s="2">
        <f>L12+L14</f>
        <v>1</v>
      </c>
      <c r="M10" s="2">
        <f t="shared" si="0"/>
        <v>0</v>
      </c>
      <c r="N10" s="2">
        <f t="shared" si="0"/>
        <v>20</v>
      </c>
      <c r="O10" s="2">
        <f t="shared" si="0"/>
        <v>5</v>
      </c>
      <c r="P10" s="17">
        <f>ROUND(C10/W10*100000,1)</f>
        <v>13.7</v>
      </c>
      <c r="Q10" s="17">
        <f>ROUND(D10/W10*100000,1)</f>
        <v>2.1</v>
      </c>
      <c r="R10" s="17">
        <f>ROUND(E10/W10*100000,1)</f>
        <v>11.6</v>
      </c>
      <c r="S10" s="17">
        <f>ROUND(H10/W10*100000,1)</f>
        <v>79.1</v>
      </c>
      <c r="T10" s="17">
        <f>ROUND(K10/W10*100000,1)</f>
        <v>45.2</v>
      </c>
      <c r="U10" s="18" t="s">
        <v>31</v>
      </c>
      <c r="W10" s="19">
        <f>W12+W14</f>
        <v>1204772</v>
      </c>
    </row>
    <row r="11" spans="1:23" ht="6.75" customHeight="1">
      <c r="A11" s="20"/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"/>
      <c r="Q11" s="22"/>
      <c r="R11" s="22"/>
      <c r="S11" s="22"/>
      <c r="T11" s="22"/>
      <c r="U11" s="18"/>
      <c r="W11" s="19"/>
    </row>
    <row r="12" spans="1:23" ht="15" customHeight="1">
      <c r="A12" s="38" t="s">
        <v>29</v>
      </c>
      <c r="B12" s="39"/>
      <c r="C12" s="2">
        <f>SUM(D12:E12)</f>
        <v>159</v>
      </c>
      <c r="D12" s="2">
        <f>SUM(D16:D27)</f>
        <v>25</v>
      </c>
      <c r="E12" s="2">
        <f>SUM(E16:E29)</f>
        <v>134</v>
      </c>
      <c r="F12" s="2">
        <f>SUM(F16:F29)</f>
        <v>54</v>
      </c>
      <c r="G12" s="2">
        <f aca="true" t="shared" si="1" ref="G12:O12">SUM(G16:G29)</f>
        <v>4</v>
      </c>
      <c r="H12" s="2">
        <f t="shared" si="1"/>
        <v>912</v>
      </c>
      <c r="I12" s="2">
        <f t="shared" si="1"/>
        <v>303</v>
      </c>
      <c r="J12" s="2">
        <f t="shared" si="1"/>
        <v>53</v>
      </c>
      <c r="K12" s="2">
        <f t="shared" si="1"/>
        <v>522</v>
      </c>
      <c r="L12" s="2">
        <f t="shared" si="1"/>
        <v>1</v>
      </c>
      <c r="M12" s="2">
        <f t="shared" si="1"/>
        <v>0</v>
      </c>
      <c r="N12" s="2">
        <f t="shared" si="1"/>
        <v>19</v>
      </c>
      <c r="O12" s="2">
        <f t="shared" si="1"/>
        <v>5</v>
      </c>
      <c r="P12" s="17">
        <f>ROUND(C12/W12*100000,1)</f>
        <v>13.9</v>
      </c>
      <c r="Q12" s="17">
        <f>ROUND(D12/W12*100000,1)</f>
        <v>2.2</v>
      </c>
      <c r="R12" s="17">
        <f>ROUND(E12/W12*100000,1)</f>
        <v>11.7</v>
      </c>
      <c r="S12" s="17">
        <f>ROUND(H12/W12*100000,1)</f>
        <v>79.6</v>
      </c>
      <c r="T12" s="17">
        <f aca="true" t="shared" si="2" ref="T12:T34">ROUND(K12/W12*100000,1)</f>
        <v>45.6</v>
      </c>
      <c r="U12" s="18" t="s">
        <v>32</v>
      </c>
      <c r="W12" s="19">
        <f>SUM(W16:W29)</f>
        <v>1145751</v>
      </c>
    </row>
    <row r="13" spans="1:23" ht="6.75" customHeight="1">
      <c r="A13" s="20"/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2"/>
      <c r="Q13" s="22"/>
      <c r="R13" s="22"/>
      <c r="S13" s="22"/>
      <c r="T13" s="22"/>
      <c r="U13" s="18"/>
      <c r="W13" s="19"/>
    </row>
    <row r="14" spans="1:23" ht="15" customHeight="1">
      <c r="A14" s="38" t="s">
        <v>6</v>
      </c>
      <c r="B14" s="39"/>
      <c r="C14" s="2">
        <f>SUM(D14:E14)</f>
        <v>6</v>
      </c>
      <c r="D14" s="2">
        <f aca="true" t="shared" si="3" ref="D14:O14">+D31+D33+D35</f>
        <v>0</v>
      </c>
      <c r="E14" s="2">
        <f t="shared" si="3"/>
        <v>6</v>
      </c>
      <c r="F14" s="2">
        <f t="shared" si="3"/>
        <v>2</v>
      </c>
      <c r="G14" s="2">
        <f t="shared" si="3"/>
        <v>0</v>
      </c>
      <c r="H14" s="2">
        <f t="shared" si="3"/>
        <v>41</v>
      </c>
      <c r="I14" s="2">
        <f t="shared" si="3"/>
        <v>12</v>
      </c>
      <c r="J14" s="2">
        <f t="shared" si="3"/>
        <v>3</v>
      </c>
      <c r="K14" s="2">
        <f t="shared" si="3"/>
        <v>22</v>
      </c>
      <c r="L14" s="2">
        <f t="shared" si="3"/>
        <v>0</v>
      </c>
      <c r="M14" s="2">
        <f t="shared" si="3"/>
        <v>0</v>
      </c>
      <c r="N14" s="2">
        <f t="shared" si="3"/>
        <v>1</v>
      </c>
      <c r="O14" s="2">
        <f t="shared" si="3"/>
        <v>0</v>
      </c>
      <c r="P14" s="17">
        <f>ROUND(C14/W14*100000,1)</f>
        <v>10.2</v>
      </c>
      <c r="Q14" s="17">
        <f>ROUND(D14/W14*100000,1)</f>
        <v>0</v>
      </c>
      <c r="R14" s="17">
        <f>ROUND(E14/W14*100000,1)</f>
        <v>10.2</v>
      </c>
      <c r="S14" s="17">
        <f>ROUND(H14/W14*100000,1)</f>
        <v>69.5</v>
      </c>
      <c r="T14" s="17">
        <f t="shared" si="2"/>
        <v>37.3</v>
      </c>
      <c r="U14" s="18" t="s">
        <v>33</v>
      </c>
      <c r="V14" s="1"/>
      <c r="W14" s="19">
        <f>W31+W33+W35</f>
        <v>59021</v>
      </c>
    </row>
    <row r="15" spans="1:23" ht="6.75" customHeight="1">
      <c r="A15" s="20"/>
      <c r="B15" s="21"/>
      <c r="C15" s="3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22"/>
      <c r="Q15" s="5"/>
      <c r="R15" s="5"/>
      <c r="S15" s="5"/>
      <c r="T15" s="5"/>
      <c r="U15" s="23"/>
      <c r="W15" s="19"/>
    </row>
    <row r="16" spans="1:23" ht="15" customHeight="1">
      <c r="A16" s="53" t="s">
        <v>7</v>
      </c>
      <c r="B16" s="54"/>
      <c r="C16" s="6">
        <f>SUM(D16:E16)</f>
        <v>55</v>
      </c>
      <c r="D16" s="7">
        <v>12</v>
      </c>
      <c r="E16" s="7">
        <v>43</v>
      </c>
      <c r="F16" s="7">
        <v>8</v>
      </c>
      <c r="G16" s="7">
        <v>2</v>
      </c>
      <c r="H16" s="7">
        <v>373</v>
      </c>
      <c r="I16" s="7">
        <v>121</v>
      </c>
      <c r="J16" s="7">
        <v>19</v>
      </c>
      <c r="K16" s="7">
        <v>217</v>
      </c>
      <c r="L16" s="7">
        <v>0</v>
      </c>
      <c r="M16" s="7">
        <v>0</v>
      </c>
      <c r="N16" s="7">
        <v>3</v>
      </c>
      <c r="O16" s="7">
        <v>1</v>
      </c>
      <c r="P16" s="25">
        <f>ROUND(C16/W16*100000,1)</f>
        <v>11.8</v>
      </c>
      <c r="Q16" s="25">
        <f aca="true" t="shared" si="4" ref="Q16:Q26">ROUND(D16/W16*100000,1)</f>
        <v>2.6</v>
      </c>
      <c r="R16" s="25">
        <f aca="true" t="shared" si="5" ref="R16:R26">ROUND(E16/W16*100000,1)</f>
        <v>9.2</v>
      </c>
      <c r="S16" s="25">
        <f aca="true" t="shared" si="6" ref="S16:S26">ROUND(H16/W16*100000,1)</f>
        <v>80</v>
      </c>
      <c r="T16" s="25">
        <f t="shared" si="2"/>
        <v>46.5</v>
      </c>
      <c r="U16" s="23" t="s">
        <v>34</v>
      </c>
      <c r="W16" s="19">
        <v>466491</v>
      </c>
    </row>
    <row r="17" spans="1:23" ht="15" customHeight="1">
      <c r="A17" s="53" t="s">
        <v>8</v>
      </c>
      <c r="B17" s="54"/>
      <c r="C17" s="6">
        <f aca="true" t="shared" si="7" ref="C17:C34">SUM(D17:E17)</f>
        <v>27</v>
      </c>
      <c r="D17" s="7">
        <v>4</v>
      </c>
      <c r="E17" s="7">
        <v>23</v>
      </c>
      <c r="F17" s="7">
        <v>11</v>
      </c>
      <c r="G17" s="7">
        <v>1</v>
      </c>
      <c r="H17" s="7">
        <v>120</v>
      </c>
      <c r="I17" s="7">
        <v>46</v>
      </c>
      <c r="J17" s="7">
        <v>11</v>
      </c>
      <c r="K17" s="7">
        <v>63</v>
      </c>
      <c r="L17" s="7">
        <v>0</v>
      </c>
      <c r="M17" s="7">
        <v>0</v>
      </c>
      <c r="N17" s="7">
        <v>4</v>
      </c>
      <c r="O17" s="7">
        <v>0</v>
      </c>
      <c r="P17" s="25">
        <f aca="true" t="shared" si="8" ref="P17:P26">ROUND(C17/W17*100000,1)</f>
        <v>21.2</v>
      </c>
      <c r="Q17" s="25">
        <f t="shared" si="4"/>
        <v>3.1</v>
      </c>
      <c r="R17" s="25">
        <f t="shared" si="5"/>
        <v>18</v>
      </c>
      <c r="S17" s="25">
        <f t="shared" si="6"/>
        <v>94.1</v>
      </c>
      <c r="T17" s="25">
        <f t="shared" si="2"/>
        <v>49.4</v>
      </c>
      <c r="U17" s="23" t="s">
        <v>35</v>
      </c>
      <c r="W17" s="19">
        <v>127524</v>
      </c>
    </row>
    <row r="18" spans="1:23" ht="15" customHeight="1">
      <c r="A18" s="53" t="s">
        <v>9</v>
      </c>
      <c r="B18" s="54"/>
      <c r="C18" s="6">
        <f t="shared" si="7"/>
        <v>11</v>
      </c>
      <c r="D18" s="7">
        <v>1</v>
      </c>
      <c r="E18" s="7">
        <v>10</v>
      </c>
      <c r="F18" s="7">
        <v>4</v>
      </c>
      <c r="G18" s="7">
        <v>0</v>
      </c>
      <c r="H18" s="7">
        <v>75</v>
      </c>
      <c r="I18" s="7">
        <v>26</v>
      </c>
      <c r="J18" s="7">
        <v>6</v>
      </c>
      <c r="K18" s="7">
        <v>44</v>
      </c>
      <c r="L18" s="7">
        <v>0</v>
      </c>
      <c r="M18" s="7">
        <v>0</v>
      </c>
      <c r="N18" s="7">
        <v>1</v>
      </c>
      <c r="O18" s="7">
        <v>0</v>
      </c>
      <c r="P18" s="25">
        <f t="shared" si="8"/>
        <v>13.1</v>
      </c>
      <c r="Q18" s="25">
        <f t="shared" si="4"/>
        <v>1.2</v>
      </c>
      <c r="R18" s="25">
        <f t="shared" si="5"/>
        <v>11.9</v>
      </c>
      <c r="S18" s="25">
        <f t="shared" si="6"/>
        <v>89.1</v>
      </c>
      <c r="T18" s="25">
        <f t="shared" si="2"/>
        <v>52.3</v>
      </c>
      <c r="U18" s="23" t="s">
        <v>36</v>
      </c>
      <c r="W18" s="19">
        <v>84140</v>
      </c>
    </row>
    <row r="19" spans="1:23" ht="15" customHeight="1">
      <c r="A19" s="53" t="s">
        <v>10</v>
      </c>
      <c r="B19" s="54"/>
      <c r="C19" s="6">
        <f t="shared" si="7"/>
        <v>18</v>
      </c>
      <c r="D19" s="7">
        <v>3</v>
      </c>
      <c r="E19" s="7">
        <v>15</v>
      </c>
      <c r="F19" s="7">
        <v>6</v>
      </c>
      <c r="G19" s="7">
        <v>0</v>
      </c>
      <c r="H19" s="7">
        <v>54</v>
      </c>
      <c r="I19" s="7">
        <v>21</v>
      </c>
      <c r="J19" s="7">
        <v>2</v>
      </c>
      <c r="K19" s="7">
        <v>36</v>
      </c>
      <c r="L19" s="7">
        <v>0</v>
      </c>
      <c r="M19" s="7">
        <v>0</v>
      </c>
      <c r="N19" s="7">
        <v>2</v>
      </c>
      <c r="O19" s="7">
        <v>2</v>
      </c>
      <c r="P19" s="25">
        <f t="shared" si="8"/>
        <v>24.8</v>
      </c>
      <c r="Q19" s="25">
        <f t="shared" si="4"/>
        <v>4.1</v>
      </c>
      <c r="R19" s="25">
        <f t="shared" si="5"/>
        <v>20.6</v>
      </c>
      <c r="S19" s="25">
        <f t="shared" si="6"/>
        <v>74.3</v>
      </c>
      <c r="T19" s="25">
        <f t="shared" si="2"/>
        <v>49.5</v>
      </c>
      <c r="U19" s="23" t="s">
        <v>37</v>
      </c>
      <c r="W19" s="19">
        <v>72677</v>
      </c>
    </row>
    <row r="20" spans="1:23" ht="15" customHeight="1">
      <c r="A20" s="53" t="s">
        <v>11</v>
      </c>
      <c r="B20" s="54"/>
      <c r="C20" s="6">
        <f t="shared" si="7"/>
        <v>9</v>
      </c>
      <c r="D20" s="7">
        <v>1</v>
      </c>
      <c r="E20" s="7">
        <v>8</v>
      </c>
      <c r="F20" s="7">
        <v>5</v>
      </c>
      <c r="G20" s="7">
        <v>0</v>
      </c>
      <c r="H20" s="7">
        <v>59</v>
      </c>
      <c r="I20" s="7">
        <v>17</v>
      </c>
      <c r="J20" s="7" t="s">
        <v>72</v>
      </c>
      <c r="K20" s="7">
        <v>29</v>
      </c>
      <c r="L20" s="7">
        <v>1</v>
      </c>
      <c r="M20" s="7">
        <v>0</v>
      </c>
      <c r="N20" s="7">
        <v>1</v>
      </c>
      <c r="O20" s="7">
        <v>1</v>
      </c>
      <c r="P20" s="25">
        <f t="shared" si="8"/>
        <v>11.4</v>
      </c>
      <c r="Q20" s="25">
        <f t="shared" si="4"/>
        <v>1.3</v>
      </c>
      <c r="R20" s="25">
        <f t="shared" si="5"/>
        <v>10.2</v>
      </c>
      <c r="S20" s="25">
        <f t="shared" si="6"/>
        <v>74.9</v>
      </c>
      <c r="T20" s="25">
        <f t="shared" si="2"/>
        <v>36.8</v>
      </c>
      <c r="U20" s="23" t="s">
        <v>38</v>
      </c>
      <c r="W20" s="19">
        <v>78801</v>
      </c>
    </row>
    <row r="21" spans="1:23" ht="15" customHeight="1">
      <c r="A21" s="53" t="s">
        <v>12</v>
      </c>
      <c r="B21" s="54"/>
      <c r="C21" s="6">
        <f t="shared" si="7"/>
        <v>5</v>
      </c>
      <c r="D21" s="7">
        <v>0</v>
      </c>
      <c r="E21" s="7">
        <v>5</v>
      </c>
      <c r="F21" s="7">
        <v>3</v>
      </c>
      <c r="G21" s="7">
        <v>1</v>
      </c>
      <c r="H21" s="7">
        <v>34</v>
      </c>
      <c r="I21" s="7">
        <v>11</v>
      </c>
      <c r="J21" s="7">
        <v>2</v>
      </c>
      <c r="K21" s="7">
        <v>17</v>
      </c>
      <c r="L21" s="7">
        <v>0</v>
      </c>
      <c r="M21" s="7">
        <v>0</v>
      </c>
      <c r="N21" s="7">
        <v>1</v>
      </c>
      <c r="O21" s="7">
        <v>0</v>
      </c>
      <c r="P21" s="25">
        <f t="shared" si="8"/>
        <v>11.7</v>
      </c>
      <c r="Q21" s="25">
        <f t="shared" si="4"/>
        <v>0</v>
      </c>
      <c r="R21" s="25">
        <f t="shared" si="5"/>
        <v>11.7</v>
      </c>
      <c r="S21" s="25">
        <f t="shared" si="6"/>
        <v>79.8</v>
      </c>
      <c r="T21" s="25">
        <f t="shared" si="2"/>
        <v>39.9</v>
      </c>
      <c r="U21" s="23" t="s">
        <v>39</v>
      </c>
      <c r="W21" s="19">
        <v>42582</v>
      </c>
    </row>
    <row r="22" spans="1:23" ht="15" customHeight="1">
      <c r="A22" s="53" t="s">
        <v>13</v>
      </c>
      <c r="B22" s="54"/>
      <c r="C22" s="6">
        <f t="shared" si="7"/>
        <v>1</v>
      </c>
      <c r="D22" s="7">
        <v>0</v>
      </c>
      <c r="E22" s="7">
        <v>1</v>
      </c>
      <c r="F22" s="7" t="s">
        <v>72</v>
      </c>
      <c r="G22" s="7">
        <v>0</v>
      </c>
      <c r="H22" s="7">
        <v>18</v>
      </c>
      <c r="I22" s="7">
        <v>2</v>
      </c>
      <c r="J22" s="7" t="s">
        <v>72</v>
      </c>
      <c r="K22" s="7">
        <v>10</v>
      </c>
      <c r="L22" s="7">
        <v>0</v>
      </c>
      <c r="M22" s="7">
        <v>0</v>
      </c>
      <c r="N22" s="7">
        <v>0</v>
      </c>
      <c r="O22" s="7">
        <v>0</v>
      </c>
      <c r="P22" s="25">
        <f t="shared" si="8"/>
        <v>4.9</v>
      </c>
      <c r="Q22" s="25">
        <f t="shared" si="4"/>
        <v>0</v>
      </c>
      <c r="R22" s="25">
        <f t="shared" si="5"/>
        <v>4.9</v>
      </c>
      <c r="S22" s="25">
        <f t="shared" si="6"/>
        <v>87.4</v>
      </c>
      <c r="T22" s="25">
        <f t="shared" si="2"/>
        <v>48.5</v>
      </c>
      <c r="U22" s="23" t="s">
        <v>40</v>
      </c>
      <c r="W22" s="19">
        <v>20601</v>
      </c>
    </row>
    <row r="23" spans="1:23" ht="15" customHeight="1">
      <c r="A23" s="53" t="s">
        <v>14</v>
      </c>
      <c r="B23" s="54"/>
      <c r="C23" s="6">
        <f t="shared" si="7"/>
        <v>3</v>
      </c>
      <c r="D23" s="7">
        <v>1</v>
      </c>
      <c r="E23" s="7">
        <v>2</v>
      </c>
      <c r="F23" s="7">
        <v>2</v>
      </c>
      <c r="G23" s="7">
        <v>0</v>
      </c>
      <c r="H23" s="7">
        <v>21</v>
      </c>
      <c r="I23" s="7">
        <v>8</v>
      </c>
      <c r="J23" s="7">
        <v>2</v>
      </c>
      <c r="K23" s="7">
        <v>10</v>
      </c>
      <c r="L23" s="7">
        <v>0</v>
      </c>
      <c r="M23" s="7">
        <v>0</v>
      </c>
      <c r="N23" s="7">
        <v>2</v>
      </c>
      <c r="O23" s="7">
        <v>0</v>
      </c>
      <c r="P23" s="25">
        <f t="shared" si="8"/>
        <v>11.7</v>
      </c>
      <c r="Q23" s="25">
        <f t="shared" si="4"/>
        <v>3.9</v>
      </c>
      <c r="R23" s="25">
        <f t="shared" si="5"/>
        <v>7.8</v>
      </c>
      <c r="S23" s="25">
        <f t="shared" si="6"/>
        <v>82.1</v>
      </c>
      <c r="T23" s="25">
        <f t="shared" si="2"/>
        <v>39.1</v>
      </c>
      <c r="U23" s="23" t="s">
        <v>41</v>
      </c>
      <c r="W23" s="19">
        <v>25590</v>
      </c>
    </row>
    <row r="24" spans="1:23" ht="15" customHeight="1">
      <c r="A24" s="53" t="s">
        <v>15</v>
      </c>
      <c r="B24" s="54"/>
      <c r="C24" s="6">
        <f t="shared" si="7"/>
        <v>3</v>
      </c>
      <c r="D24" s="7">
        <v>1</v>
      </c>
      <c r="E24" s="7">
        <v>2</v>
      </c>
      <c r="F24" s="7">
        <v>2</v>
      </c>
      <c r="G24" s="7">
        <v>0</v>
      </c>
      <c r="H24" s="7">
        <v>17</v>
      </c>
      <c r="I24" s="7">
        <v>2</v>
      </c>
      <c r="J24" s="7" t="s">
        <v>72</v>
      </c>
      <c r="K24" s="7">
        <v>14</v>
      </c>
      <c r="L24" s="7">
        <v>0</v>
      </c>
      <c r="M24" s="7">
        <v>0</v>
      </c>
      <c r="N24" s="7">
        <v>0</v>
      </c>
      <c r="O24" s="7">
        <v>0</v>
      </c>
      <c r="P24" s="25">
        <f t="shared" si="8"/>
        <v>12.2</v>
      </c>
      <c r="Q24" s="25">
        <f t="shared" si="4"/>
        <v>4.1</v>
      </c>
      <c r="R24" s="25">
        <f t="shared" si="5"/>
        <v>8.2</v>
      </c>
      <c r="S24" s="25">
        <f t="shared" si="6"/>
        <v>69.3</v>
      </c>
      <c r="T24" s="25">
        <f t="shared" si="2"/>
        <v>57.1</v>
      </c>
      <c r="U24" s="23" t="s">
        <v>42</v>
      </c>
      <c r="W24" s="19">
        <v>24517</v>
      </c>
    </row>
    <row r="25" spans="1:23" ht="15" customHeight="1">
      <c r="A25" s="53" t="s">
        <v>16</v>
      </c>
      <c r="B25" s="54"/>
      <c r="C25" s="6">
        <f t="shared" si="7"/>
        <v>4</v>
      </c>
      <c r="D25" s="36">
        <v>1</v>
      </c>
      <c r="E25" s="36">
        <v>3</v>
      </c>
      <c r="F25" s="36">
        <v>2</v>
      </c>
      <c r="G25" s="36">
        <v>0</v>
      </c>
      <c r="H25" s="36">
        <v>23</v>
      </c>
      <c r="I25" s="36">
        <v>4</v>
      </c>
      <c r="J25" s="36">
        <v>2</v>
      </c>
      <c r="K25" s="36">
        <v>11</v>
      </c>
      <c r="L25" s="36">
        <v>0</v>
      </c>
      <c r="M25" s="36">
        <v>0</v>
      </c>
      <c r="N25" s="36">
        <v>2</v>
      </c>
      <c r="O25" s="36">
        <v>0</v>
      </c>
      <c r="P25" s="25">
        <f>ROUND(C25/W25*100000,1)</f>
        <v>11.9</v>
      </c>
      <c r="Q25" s="25">
        <f>ROUND(D25/W25*100000,1)</f>
        <v>3</v>
      </c>
      <c r="R25" s="25">
        <f>ROUND(E25/W25*100000,1)</f>
        <v>9</v>
      </c>
      <c r="S25" s="25">
        <f>ROUND(H25/W25*100000,1)</f>
        <v>68.7</v>
      </c>
      <c r="T25" s="25">
        <f>ROUND(K25/W25*100000,1)</f>
        <v>32.9</v>
      </c>
      <c r="U25" s="23" t="s">
        <v>43</v>
      </c>
      <c r="W25" s="19">
        <v>33476</v>
      </c>
    </row>
    <row r="26" spans="1:23" ht="15" customHeight="1">
      <c r="A26" s="53" t="s">
        <v>17</v>
      </c>
      <c r="B26" s="54"/>
      <c r="C26" s="6">
        <f t="shared" si="7"/>
        <v>10</v>
      </c>
      <c r="D26" s="7">
        <v>1</v>
      </c>
      <c r="E26" s="7">
        <v>9</v>
      </c>
      <c r="F26" s="7">
        <v>5</v>
      </c>
      <c r="G26" s="7">
        <v>0</v>
      </c>
      <c r="H26" s="7">
        <v>39</v>
      </c>
      <c r="I26" s="7">
        <v>19</v>
      </c>
      <c r="J26" s="7">
        <v>4</v>
      </c>
      <c r="K26" s="7">
        <v>30</v>
      </c>
      <c r="L26" s="7">
        <v>0</v>
      </c>
      <c r="M26" s="7">
        <v>0</v>
      </c>
      <c r="N26" s="7">
        <v>3</v>
      </c>
      <c r="O26" s="7">
        <v>0</v>
      </c>
      <c r="P26" s="25">
        <f t="shared" si="8"/>
        <v>16.7</v>
      </c>
      <c r="Q26" s="25">
        <f t="shared" si="4"/>
        <v>1.7</v>
      </c>
      <c r="R26" s="25">
        <f t="shared" si="5"/>
        <v>15</v>
      </c>
      <c r="S26" s="25">
        <f t="shared" si="6"/>
        <v>65</v>
      </c>
      <c r="T26" s="25">
        <f t="shared" si="2"/>
        <v>50</v>
      </c>
      <c r="U26" s="23" t="s">
        <v>44</v>
      </c>
      <c r="W26" s="19">
        <v>60002</v>
      </c>
    </row>
    <row r="27" spans="1:23" ht="15" customHeight="1">
      <c r="A27" s="53" t="s">
        <v>65</v>
      </c>
      <c r="B27" s="54"/>
      <c r="C27" s="6">
        <f>SUM(D27:E27)</f>
        <v>6</v>
      </c>
      <c r="D27" s="7">
        <v>0</v>
      </c>
      <c r="E27" s="7">
        <v>6</v>
      </c>
      <c r="F27" s="7">
        <v>2</v>
      </c>
      <c r="G27" s="7">
        <v>0</v>
      </c>
      <c r="H27" s="7">
        <v>32</v>
      </c>
      <c r="I27" s="7">
        <v>8</v>
      </c>
      <c r="J27" s="7" t="s">
        <v>72</v>
      </c>
      <c r="K27" s="7">
        <v>17</v>
      </c>
      <c r="L27" s="7">
        <v>0</v>
      </c>
      <c r="M27" s="7">
        <v>0</v>
      </c>
      <c r="N27" s="7">
        <v>0</v>
      </c>
      <c r="O27" s="7">
        <v>0</v>
      </c>
      <c r="P27" s="25">
        <f>ROUND(C27/W27*100000,1)</f>
        <v>14.8</v>
      </c>
      <c r="Q27" s="25">
        <f>ROUND(D27/W27*100000,1)</f>
        <v>0</v>
      </c>
      <c r="R27" s="25">
        <f>ROUND(E27/W27*100000,1)</f>
        <v>14.8</v>
      </c>
      <c r="S27" s="25">
        <f>ROUND(H27/W27*100000,1)</f>
        <v>79.1</v>
      </c>
      <c r="T27" s="25">
        <f>ROUND(K27/W27*100000,1)</f>
        <v>42</v>
      </c>
      <c r="U27" s="23" t="s">
        <v>66</v>
      </c>
      <c r="W27" s="19">
        <v>40458</v>
      </c>
    </row>
    <row r="28" spans="1:23" ht="15" customHeight="1">
      <c r="A28" s="53" t="s">
        <v>69</v>
      </c>
      <c r="B28" s="54"/>
      <c r="C28" s="6">
        <f>SUM(D28:E28)</f>
        <v>4</v>
      </c>
      <c r="D28" s="7">
        <v>0</v>
      </c>
      <c r="E28" s="7">
        <v>4</v>
      </c>
      <c r="F28" s="7">
        <v>2</v>
      </c>
      <c r="G28" s="7">
        <v>0</v>
      </c>
      <c r="H28" s="7">
        <v>24</v>
      </c>
      <c r="I28" s="7">
        <v>9</v>
      </c>
      <c r="J28" s="7">
        <v>2</v>
      </c>
      <c r="K28" s="7">
        <v>11</v>
      </c>
      <c r="L28" s="7">
        <v>0</v>
      </c>
      <c r="M28" s="7">
        <v>0</v>
      </c>
      <c r="N28" s="7">
        <v>0</v>
      </c>
      <c r="O28" s="7">
        <v>0</v>
      </c>
      <c r="P28" s="25">
        <f>ROUND(C28/W28*100000,1)</f>
        <v>11.3</v>
      </c>
      <c r="Q28" s="25">
        <f>ROUND(D28/W28*100000,1)</f>
        <v>0</v>
      </c>
      <c r="R28" s="25">
        <f>ROUND(E28/W28*100000,1)</f>
        <v>11.3</v>
      </c>
      <c r="S28" s="25">
        <f>ROUND(H28/W28*100000,1)</f>
        <v>67.9</v>
      </c>
      <c r="T28" s="25">
        <f>ROUND(K28/W28*100000,1)</f>
        <v>31.1</v>
      </c>
      <c r="U28" s="23" t="s">
        <v>70</v>
      </c>
      <c r="W28" s="19">
        <v>35338</v>
      </c>
    </row>
    <row r="29" spans="1:23" ht="15" customHeight="1">
      <c r="A29" s="53" t="s">
        <v>71</v>
      </c>
      <c r="B29" s="54"/>
      <c r="C29" s="6">
        <f>SUM(D29:E29)</f>
        <v>3</v>
      </c>
      <c r="D29" s="7">
        <v>0</v>
      </c>
      <c r="E29" s="7">
        <v>3</v>
      </c>
      <c r="F29" s="7">
        <v>2</v>
      </c>
      <c r="G29" s="7">
        <v>0</v>
      </c>
      <c r="H29" s="7">
        <v>23</v>
      </c>
      <c r="I29" s="7">
        <v>9</v>
      </c>
      <c r="J29" s="7">
        <v>3</v>
      </c>
      <c r="K29" s="7">
        <v>13</v>
      </c>
      <c r="L29" s="7">
        <v>0</v>
      </c>
      <c r="M29" s="7">
        <v>0</v>
      </c>
      <c r="N29" s="7">
        <v>0</v>
      </c>
      <c r="O29" s="7">
        <v>1</v>
      </c>
      <c r="P29" s="25">
        <f>ROUND(C29/W29*100000,1)</f>
        <v>8.9</v>
      </c>
      <c r="Q29" s="25">
        <f>ROUND(D29/W29*100000,1)</f>
        <v>0</v>
      </c>
      <c r="R29" s="25">
        <f>ROUND(E29/W29*100000,1)</f>
        <v>8.9</v>
      </c>
      <c r="S29" s="25">
        <f>ROUND(H29/W29*100000,1)</f>
        <v>68.5</v>
      </c>
      <c r="T29" s="25">
        <f>ROUND(K29/W29*100000,1)</f>
        <v>38.7</v>
      </c>
      <c r="U29" s="23" t="s">
        <v>70</v>
      </c>
      <c r="W29" s="19">
        <v>33554</v>
      </c>
    </row>
    <row r="30" spans="1:23" ht="6.75" customHeight="1">
      <c r="A30" s="20"/>
      <c r="B30" s="21"/>
      <c r="C30" s="3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  <c r="O30" s="5"/>
      <c r="P30" s="22"/>
      <c r="Q30" s="26"/>
      <c r="R30" s="26"/>
      <c r="S30" s="26"/>
      <c r="T30" s="26"/>
      <c r="U30" s="23"/>
      <c r="W30" s="19"/>
    </row>
    <row r="31" spans="1:23" ht="15" customHeight="1">
      <c r="A31" s="38" t="s">
        <v>18</v>
      </c>
      <c r="B31" s="39"/>
      <c r="C31" s="2">
        <f>SUM(D31:E31)</f>
        <v>0</v>
      </c>
      <c r="D31" s="2">
        <f aca="true" t="shared" si="9" ref="D31:O31">SUM(D32:D32)</f>
        <v>0</v>
      </c>
      <c r="E31" s="2">
        <f t="shared" si="9"/>
        <v>0</v>
      </c>
      <c r="F31" s="2">
        <f t="shared" si="9"/>
        <v>0</v>
      </c>
      <c r="G31" s="2">
        <f t="shared" si="9"/>
        <v>0</v>
      </c>
      <c r="H31" s="2">
        <f t="shared" si="9"/>
        <v>1</v>
      </c>
      <c r="I31" s="2">
        <f t="shared" si="9"/>
        <v>1</v>
      </c>
      <c r="J31" s="2">
        <f t="shared" si="9"/>
        <v>1</v>
      </c>
      <c r="K31" s="2">
        <f t="shared" si="9"/>
        <v>0</v>
      </c>
      <c r="L31" s="2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P31" s="17">
        <f aca="true" t="shared" si="10" ref="P31:P37">ROUND(C31/W31*100000,1)</f>
        <v>0</v>
      </c>
      <c r="Q31" s="17">
        <f aca="true" t="shared" si="11" ref="Q31:Q37">ROUND(D31/W31*100000,1)</f>
        <v>0</v>
      </c>
      <c r="R31" s="17">
        <f aca="true" t="shared" si="12" ref="R31:R37">ROUND(E31/W31*100000,1)</f>
        <v>0</v>
      </c>
      <c r="S31" s="17">
        <f aca="true" t="shared" si="13" ref="S31:S37">ROUND(H31/W31*100000,1)</f>
        <v>42.8</v>
      </c>
      <c r="T31" s="17">
        <f t="shared" si="2"/>
        <v>0</v>
      </c>
      <c r="U31" s="18" t="s">
        <v>45</v>
      </c>
      <c r="W31" s="19">
        <v>2338</v>
      </c>
    </row>
    <row r="32" spans="1:23" ht="15" customHeight="1">
      <c r="A32" s="20"/>
      <c r="B32" s="24" t="s">
        <v>19</v>
      </c>
      <c r="C32" s="6">
        <f t="shared" si="7"/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5">
        <f t="shared" si="10"/>
        <v>0</v>
      </c>
      <c r="Q32" s="25">
        <f t="shared" si="11"/>
        <v>0</v>
      </c>
      <c r="R32" s="25">
        <f t="shared" si="12"/>
        <v>0</v>
      </c>
      <c r="S32" s="25">
        <f t="shared" si="13"/>
        <v>42.8</v>
      </c>
      <c r="T32" s="25">
        <f t="shared" si="2"/>
        <v>0</v>
      </c>
      <c r="U32" s="23" t="s">
        <v>46</v>
      </c>
      <c r="W32" s="19">
        <v>2338</v>
      </c>
    </row>
    <row r="33" spans="1:23" ht="15" customHeight="1">
      <c r="A33" s="38" t="s">
        <v>20</v>
      </c>
      <c r="B33" s="39"/>
      <c r="C33" s="2">
        <f>SUM(D33:E33)</f>
        <v>3</v>
      </c>
      <c r="D33" s="2">
        <f>SUM(D34:D34)</f>
        <v>0</v>
      </c>
      <c r="E33" s="2">
        <f aca="true" t="shared" si="14" ref="E33:O33">SUM(E34:E34)</f>
        <v>3</v>
      </c>
      <c r="F33" s="2">
        <f t="shared" si="14"/>
        <v>1</v>
      </c>
      <c r="G33" s="2">
        <f t="shared" si="14"/>
        <v>0</v>
      </c>
      <c r="H33" s="2">
        <f t="shared" si="14"/>
        <v>21</v>
      </c>
      <c r="I33" s="2">
        <f t="shared" si="14"/>
        <v>5</v>
      </c>
      <c r="J33" s="2">
        <f t="shared" si="14"/>
        <v>0</v>
      </c>
      <c r="K33" s="2">
        <f t="shared" si="14"/>
        <v>10</v>
      </c>
      <c r="L33" s="2">
        <f t="shared" si="14"/>
        <v>0</v>
      </c>
      <c r="M33" s="2">
        <f t="shared" si="14"/>
        <v>0</v>
      </c>
      <c r="N33" s="2">
        <f t="shared" si="14"/>
        <v>1</v>
      </c>
      <c r="O33" s="2">
        <f t="shared" si="14"/>
        <v>0</v>
      </c>
      <c r="P33" s="17">
        <f t="shared" si="10"/>
        <v>10.7</v>
      </c>
      <c r="Q33" s="17">
        <f t="shared" si="11"/>
        <v>0</v>
      </c>
      <c r="R33" s="17">
        <f t="shared" si="12"/>
        <v>10.7</v>
      </c>
      <c r="S33" s="17">
        <f t="shared" si="13"/>
        <v>74.9</v>
      </c>
      <c r="T33" s="17">
        <f t="shared" si="2"/>
        <v>35.7</v>
      </c>
      <c r="U33" s="18" t="s">
        <v>47</v>
      </c>
      <c r="W33" s="19">
        <v>28019</v>
      </c>
    </row>
    <row r="34" spans="1:23" ht="15" customHeight="1">
      <c r="A34" s="20"/>
      <c r="B34" s="24" t="s">
        <v>21</v>
      </c>
      <c r="C34" s="6">
        <f t="shared" si="7"/>
        <v>3</v>
      </c>
      <c r="D34" s="7">
        <v>0</v>
      </c>
      <c r="E34" s="7">
        <v>3</v>
      </c>
      <c r="F34" s="7">
        <v>1</v>
      </c>
      <c r="G34" s="7">
        <v>0</v>
      </c>
      <c r="H34" s="7">
        <v>21</v>
      </c>
      <c r="I34" s="7">
        <v>5</v>
      </c>
      <c r="J34" s="7">
        <v>0</v>
      </c>
      <c r="K34" s="7">
        <v>10</v>
      </c>
      <c r="L34" s="7">
        <v>0</v>
      </c>
      <c r="M34" s="7">
        <v>0</v>
      </c>
      <c r="N34" s="7">
        <v>1</v>
      </c>
      <c r="O34" s="7">
        <v>0</v>
      </c>
      <c r="P34" s="25">
        <f t="shared" si="10"/>
        <v>10.7</v>
      </c>
      <c r="Q34" s="25">
        <f t="shared" si="11"/>
        <v>0</v>
      </c>
      <c r="R34" s="25">
        <f t="shared" si="12"/>
        <v>10.7</v>
      </c>
      <c r="S34" s="25">
        <f t="shared" si="13"/>
        <v>74.9</v>
      </c>
      <c r="T34" s="25">
        <f t="shared" si="2"/>
        <v>35.7</v>
      </c>
      <c r="U34" s="23" t="s">
        <v>37</v>
      </c>
      <c r="W34" s="19">
        <v>28019</v>
      </c>
    </row>
    <row r="35" spans="1:23" ht="15" customHeight="1">
      <c r="A35" s="38" t="s">
        <v>22</v>
      </c>
      <c r="B35" s="39"/>
      <c r="C35" s="2">
        <f>SUM(D35:E35)</f>
        <v>3</v>
      </c>
      <c r="D35" s="2">
        <f aca="true" t="shared" si="15" ref="D35:O35">SUM(D36:D37)</f>
        <v>0</v>
      </c>
      <c r="E35" s="2">
        <f t="shared" si="15"/>
        <v>3</v>
      </c>
      <c r="F35" s="2">
        <f t="shared" si="15"/>
        <v>1</v>
      </c>
      <c r="G35" s="2">
        <f t="shared" si="15"/>
        <v>0</v>
      </c>
      <c r="H35" s="2">
        <f t="shared" si="15"/>
        <v>19</v>
      </c>
      <c r="I35" s="2">
        <f t="shared" si="15"/>
        <v>6</v>
      </c>
      <c r="J35" s="2">
        <f t="shared" si="15"/>
        <v>2</v>
      </c>
      <c r="K35" s="2">
        <f t="shared" si="15"/>
        <v>12</v>
      </c>
      <c r="L35" s="2">
        <f t="shared" si="15"/>
        <v>0</v>
      </c>
      <c r="M35" s="2">
        <f t="shared" si="15"/>
        <v>0</v>
      </c>
      <c r="N35" s="2">
        <f t="shared" si="15"/>
        <v>0</v>
      </c>
      <c r="O35" s="2">
        <f t="shared" si="15"/>
        <v>0</v>
      </c>
      <c r="P35" s="17">
        <f t="shared" si="10"/>
        <v>10.5</v>
      </c>
      <c r="Q35" s="17">
        <f t="shared" si="11"/>
        <v>0</v>
      </c>
      <c r="R35" s="17">
        <f t="shared" si="12"/>
        <v>10.5</v>
      </c>
      <c r="S35" s="17">
        <f t="shared" si="13"/>
        <v>66.3</v>
      </c>
      <c r="T35" s="17">
        <f>ROUND(K35/W35*100000,1)</f>
        <v>41.9</v>
      </c>
      <c r="U35" s="18" t="s">
        <v>48</v>
      </c>
      <c r="W35" s="19">
        <v>28664</v>
      </c>
    </row>
    <row r="36" spans="1:23" ht="15" customHeight="1">
      <c r="A36" s="20"/>
      <c r="B36" s="24" t="s">
        <v>23</v>
      </c>
      <c r="C36" s="6">
        <f>SUM(D36:E36)</f>
        <v>0</v>
      </c>
      <c r="D36" s="7">
        <v>0</v>
      </c>
      <c r="E36" s="7">
        <v>0</v>
      </c>
      <c r="F36" s="7">
        <v>0</v>
      </c>
      <c r="G36" s="7">
        <v>0</v>
      </c>
      <c r="H36" s="7">
        <v>6</v>
      </c>
      <c r="I36" s="7">
        <v>2</v>
      </c>
      <c r="J36" s="7">
        <v>1</v>
      </c>
      <c r="K36" s="7">
        <v>4</v>
      </c>
      <c r="L36" s="7">
        <v>0</v>
      </c>
      <c r="M36" s="7">
        <v>0</v>
      </c>
      <c r="N36" s="7">
        <v>0</v>
      </c>
      <c r="O36" s="7">
        <v>0</v>
      </c>
      <c r="P36" s="25">
        <f t="shared" si="10"/>
        <v>0</v>
      </c>
      <c r="Q36" s="25">
        <f t="shared" si="11"/>
        <v>0</v>
      </c>
      <c r="R36" s="25">
        <f t="shared" si="12"/>
        <v>0</v>
      </c>
      <c r="S36" s="25">
        <f t="shared" si="13"/>
        <v>55.4</v>
      </c>
      <c r="T36" s="25">
        <f>ROUND(K36/W36*100000,1)</f>
        <v>36.9</v>
      </c>
      <c r="U36" s="23" t="s">
        <v>49</v>
      </c>
      <c r="W36" s="19">
        <v>10833</v>
      </c>
    </row>
    <row r="37" spans="1:23" ht="15" customHeight="1">
      <c r="A37" s="27"/>
      <c r="B37" s="28" t="s">
        <v>24</v>
      </c>
      <c r="C37" s="35">
        <f>SUM(D37:E37)</f>
        <v>3</v>
      </c>
      <c r="D37" s="8">
        <v>0</v>
      </c>
      <c r="E37" s="8">
        <v>3</v>
      </c>
      <c r="F37" s="8">
        <v>1</v>
      </c>
      <c r="G37" s="8">
        <v>0</v>
      </c>
      <c r="H37" s="8">
        <v>13</v>
      </c>
      <c r="I37" s="8">
        <v>4</v>
      </c>
      <c r="J37" s="8">
        <v>1</v>
      </c>
      <c r="K37" s="8">
        <v>8</v>
      </c>
      <c r="L37" s="8">
        <v>0</v>
      </c>
      <c r="M37" s="8">
        <v>0</v>
      </c>
      <c r="N37" s="8">
        <v>0</v>
      </c>
      <c r="O37" s="8">
        <v>0</v>
      </c>
      <c r="P37" s="29">
        <f t="shared" si="10"/>
        <v>16.8</v>
      </c>
      <c r="Q37" s="29">
        <f t="shared" si="11"/>
        <v>0</v>
      </c>
      <c r="R37" s="29">
        <f t="shared" si="12"/>
        <v>16.8</v>
      </c>
      <c r="S37" s="29">
        <f t="shared" si="13"/>
        <v>72.9</v>
      </c>
      <c r="T37" s="29">
        <f>ROUND(K37/W37*100000,1)</f>
        <v>44.9</v>
      </c>
      <c r="U37" s="30" t="s">
        <v>48</v>
      </c>
      <c r="W37" s="37">
        <v>17831</v>
      </c>
    </row>
    <row r="38" spans="1:23" ht="15" customHeight="1">
      <c r="A38" s="20"/>
      <c r="B38" s="3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25"/>
      <c r="R38" s="25"/>
      <c r="S38" s="25"/>
      <c r="T38" s="25"/>
      <c r="U38" s="34"/>
      <c r="W38" s="7"/>
    </row>
    <row r="39" spans="1:21" ht="13.5">
      <c r="A39" s="31" t="s">
        <v>64</v>
      </c>
      <c r="U39" s="32"/>
    </row>
    <row r="44" spans="4:15" ht="13.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4:15" ht="13.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4:15" ht="13.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/>
  <mergeCells count="49">
    <mergeCell ref="C6:G6"/>
    <mergeCell ref="A20:B20"/>
    <mergeCell ref="C1:S3"/>
    <mergeCell ref="A12:B12"/>
    <mergeCell ref="R4:U4"/>
    <mergeCell ref="P5:T5"/>
    <mergeCell ref="S6:S9"/>
    <mergeCell ref="Q7:Q9"/>
    <mergeCell ref="R7:R9"/>
    <mergeCell ref="U5:U9"/>
    <mergeCell ref="M7:M9"/>
    <mergeCell ref="A17:B17"/>
    <mergeCell ref="C5:O5"/>
    <mergeCell ref="P6:R6"/>
    <mergeCell ref="A22:B22"/>
    <mergeCell ref="A5:B9"/>
    <mergeCell ref="A14:B14"/>
    <mergeCell ref="M6:O6"/>
    <mergeCell ref="F8:F9"/>
    <mergeCell ref="A21:B21"/>
    <mergeCell ref="A19:B19"/>
    <mergeCell ref="A33:B33"/>
    <mergeCell ref="A26:B26"/>
    <mergeCell ref="A24:B24"/>
    <mergeCell ref="A25:B25"/>
    <mergeCell ref="A31:B31"/>
    <mergeCell ref="A27:B27"/>
    <mergeCell ref="A29:B29"/>
    <mergeCell ref="A28:B28"/>
    <mergeCell ref="A18:B18"/>
    <mergeCell ref="T6:T9"/>
    <mergeCell ref="O7:O9"/>
    <mergeCell ref="C7:C9"/>
    <mergeCell ref="D7:D9"/>
    <mergeCell ref="E7:E9"/>
    <mergeCell ref="N7:N9"/>
    <mergeCell ref="H7:H9"/>
    <mergeCell ref="P7:P9"/>
    <mergeCell ref="A16:B16"/>
    <mergeCell ref="A35:B35"/>
    <mergeCell ref="K6:L6"/>
    <mergeCell ref="K7:K9"/>
    <mergeCell ref="L7:L9"/>
    <mergeCell ref="G8:G9"/>
    <mergeCell ref="J8:J9"/>
    <mergeCell ref="H6:J6"/>
    <mergeCell ref="I7:I9"/>
    <mergeCell ref="A23:B23"/>
    <mergeCell ref="A10:B10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82" r:id="rId1"/>
  <ignoredErrors>
    <ignoredError sqref="C26 C17:C24 C32 C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2009-12-04T05:53:51Z</cp:lastPrinted>
  <dcterms:created xsi:type="dcterms:W3CDTF">2002-01-07T05:49:56Z</dcterms:created>
  <dcterms:modified xsi:type="dcterms:W3CDTF">2009-12-04T07:04:53Z</dcterms:modified>
  <cp:category/>
  <cp:version/>
  <cp:contentType/>
  <cp:contentStatus/>
</cp:coreProperties>
</file>