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3"/>
  </bookViews>
  <sheets>
    <sheet name="指標35-50" sheetId="1" r:id="rId1"/>
    <sheet name="指標35-50元表" sheetId="2" r:id="rId2"/>
    <sheet name="前年度" sheetId="3" r:id="rId3"/>
    <sheet name="当年度" sheetId="4" r:id="rId4"/>
  </sheets>
  <definedNames/>
  <calcPr fullCalcOnLoad="1"/>
</workbook>
</file>

<file path=xl/sharedStrings.xml><?xml version="1.0" encoding="utf-8"?>
<sst xmlns="http://schemas.openxmlformats.org/spreadsheetml/2006/main" count="1202" uniqueCount="148">
  <si>
    <t>保険者番号</t>
  </si>
  <si>
    <t>保険者名</t>
  </si>
  <si>
    <t>A0#189 被保険者数 一般被保険者 年度平均 (再掲)前期高齢</t>
  </si>
  <si>
    <t>C3#603 前期高齢 診療費 入院 件数</t>
  </si>
  <si>
    <t>C3#604 前期高齢 診療費 入院 日数</t>
  </si>
  <si>
    <t>C3#605 前期高齢 診療費 入院 費用額</t>
  </si>
  <si>
    <t>C3#606 前期高齢 診療費 入院外 件数</t>
  </si>
  <si>
    <t>C3#607 前期高齢 診療費 入院外 日数</t>
  </si>
  <si>
    <t>C3#608 前期高齢 診療費 入院外 費用額</t>
  </si>
  <si>
    <t>C3#609 前期高齢 診療費 歯科 件数</t>
  </si>
  <si>
    <t>C3#610 前期高齢 診療費 歯科 日数</t>
  </si>
  <si>
    <t>C3#611 前期高齢 診療費 歯科 費用額</t>
  </si>
  <si>
    <t>C3#612 前期高齢 診療費 小計 件数</t>
  </si>
  <si>
    <t>C3#613 前期高齢 診療費 小計 日数</t>
  </si>
  <si>
    <t>C3#614 前期高齢 診療費 小計 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</si>
  <si>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</si>
  <si>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</si>
  <si>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</si>
  <si>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</si>
  <si>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</si>
  <si>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</si>
  <si>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</si>
  <si>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</si>
  <si>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</si>
  <si>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</si>
  <si>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</si>
  <si>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</si>
  <si>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</si>
  <si>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</si>
  <si>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</si>
  <si>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</si>
  <si>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</si>
  <si>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</si>
  <si>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</si>
  <si>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</si>
  <si>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</si>
  <si>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</si>
  <si>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都道府県計</t>
  </si>
  <si>
    <t>平成25年度国民健康保険事業状況（大分県）</t>
  </si>
  <si>
    <t>３５．前期高齢者一人当たり診療費（計）</t>
  </si>
  <si>
    <t>３６．前期高齢者受診率（計）</t>
  </si>
  <si>
    <t>３７．前期高齢者１件当たり日数（計）</t>
  </si>
  <si>
    <t>３８．前期高齢者１日当たり診療費（計）</t>
  </si>
  <si>
    <r>
      <t>３９．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一人当たり診療費（入院）</t>
    </r>
  </si>
  <si>
    <r>
      <t>４０．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受診率（入院）</t>
    </r>
  </si>
  <si>
    <r>
      <t>４１．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１件当たり日数（入院）</t>
    </r>
  </si>
  <si>
    <r>
      <t>４２．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１日当たり診療費（入院）</t>
    </r>
  </si>
  <si>
    <r>
      <t>４３．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一人当たり診療費（入院外）</t>
    </r>
  </si>
  <si>
    <r>
      <t>４４．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受診率（入院外）</t>
    </r>
  </si>
  <si>
    <r>
      <t>４５．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１件当たり日数（入院外）</t>
    </r>
  </si>
  <si>
    <r>
      <t>４６．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１日当たり診療費（入院外）</t>
    </r>
  </si>
  <si>
    <r>
      <t>４７．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一人当たり診療費（歯科）</t>
    </r>
  </si>
  <si>
    <r>
      <t>４８．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受診率（歯科）</t>
    </r>
  </si>
  <si>
    <r>
      <t>４９．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１件当たり日数（歯科）</t>
    </r>
  </si>
  <si>
    <r>
      <t>５０．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１日当たり診療費（歯科）</t>
    </r>
  </si>
  <si>
    <t>順位</t>
  </si>
  <si>
    <t>保険者名</t>
  </si>
  <si>
    <t>一人当たり
診療費</t>
  </si>
  <si>
    <t>前年比</t>
  </si>
  <si>
    <r>
      <t xml:space="preserve">受診率
</t>
    </r>
    <r>
      <rPr>
        <sz val="8"/>
        <color indexed="8"/>
        <rFont val="ＭＳ Ｐゴシック"/>
        <family val="3"/>
      </rPr>
      <t>(100人当たり受診件数)</t>
    </r>
  </si>
  <si>
    <t>1件当たり
日数</t>
  </si>
  <si>
    <t>1日当たり
診療費</t>
  </si>
  <si>
    <t>（円）</t>
  </si>
  <si>
    <t>（％）</t>
  </si>
  <si>
    <t>（日）</t>
  </si>
  <si>
    <t>-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</si>
  <si>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</si>
  <si>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</si>
  <si>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</si>
  <si>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</si>
  <si>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</si>
  <si>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</si>
  <si>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</si>
  <si>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</si>
  <si>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</si>
  <si>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</si>
  <si>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</si>
  <si>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</si>
  <si>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</si>
  <si>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</si>
  <si>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</si>
  <si>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</si>
  <si>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</si>
  <si>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</si>
  <si>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</si>
  <si>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</si>
  <si>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</si>
  <si>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</si>
  <si>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</si>
  <si>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　一人当たり診療費 ＝ 第6表-2「一般被保険者保険給付状況［前期高齢者分再掲］」診療費・計費用額 ／ 第1表「保険者別一般状況」（再掲）前期高齢者年度平均
※第15表-2「保険者別診療費等諸率［一般被保険者分］［前期高齢者分再掲］」一人当たり診療費計</t>
  </si>
  <si>
    <t>注）　受診率 ＝ 第6表-2「一般被保険者保険給付状況［前期高齢者分再掲］」診療費・計件数 ／ 第1表「保険者別一般状況」（再掲）前期高齢者年度平均 × 100
※第15表-2「保険者別診療費等諸率［一般被保険者分］［前期高齢者分再掲］」受診率計</t>
  </si>
  <si>
    <t>注）　1件当たり日数 ＝ 第6表-2「一般被保険者保険給付状況［前期高齢者分再掲］」診療費・計日数 ／ 診療費・計件数
※第15表-2「保険者別診療費等諸率［一般被保険者分］［前期高齢者分再掲］」1件当たり日数計</t>
  </si>
  <si>
    <t>注）　1日当たり診療費 ＝ 第6表-2「一般被保険者保険給付状況［前期高齢者分再掲］」診療費・計費用額 ／ 診療費・計日数
※第15表-2「保険者別診療費等諸率［一般被保険者分］［前期高齢者分］」1日当たり診療費計</t>
  </si>
  <si>
    <t>注）　一人当たり診療費 ＝ 第6表-2「一般被保険者保険給付状況［前期高齢者分再掲］」診療費・入院費用額 ／ 第1表「保険者別一般状況」（再掲）前期高齢者年度平均
※第15表-2「保険者別診療費等諸率［一般被保険者分］［前期高齢者分再掲］」一人当たり診療費入院</t>
  </si>
  <si>
    <t>注）　受診率 ＝ 第6表-2「一般被保険者保険給付状況［前期高齢者分再掲］」診療費・入院件数 ／ 第1表「保険者別一般状況」（再掲）前期高齢者年度平均 × 100
※第15表-2「保険者別診療費等諸率［一般被保険者分］［前期高齢者分再掲］」受診率入院</t>
  </si>
  <si>
    <t>注）　1件当たり日数 ＝ 第6表-2「一般被保険者保険給付状況［前期高齢者分再掲］」診療費・入院日数 ／ 診療費・入院件数
※第15表-2「保険者別診療費等諸率［一般被保険者分］［前期高齢者分再掲］」1件当たり日数入院</t>
  </si>
  <si>
    <t>注）　1日当たり診療費 ＝ 第6表-2「一般被保険者保険給付状況［前期高齢者分再掲］」診療費・入院費用額 ／ 診療費・入院日数
※第15表-2「保険者別診療費等諸率［一般被保険者分］［前期高齢者分］」1日当たり診療費入院</t>
  </si>
  <si>
    <t>注）　一人当たり診療費 ＝ 第6表-2「一般被保険者保険給付状況［前期高齢者分再掲］」診療費・入院外費用額 ／ 第1表「保険者別一般状況」（再掲）前期高齢者年度平均
※第15表-2「保険者別診療費等諸率［一般被保険者分］［前期高齢者分再掲］」一人当たり診療費入院外</t>
  </si>
  <si>
    <t>注）　受診率 ＝ 第6表-2「一般被保険者保険給付状況［前期高齢者分再掲］」診療費・入院外件数 ／ 第1表「保険者別一般状況」（再掲）前期高齢者年度平均 × 100
※第15表-2「保険者別診療費等諸率［一般被保険者分］［前期高齢者分再掲］」受診率入院外</t>
  </si>
  <si>
    <t>注）　1件当たり日数 ＝ 第6表-2「一般被保険者保険給付状況［前期高齢者分再掲］」診療費・入院外日数 ／ 診療費・入院外件数
※第15表-2「保険者別診療費等諸率［一般被保険者分］［前期高齢者分再掲］」1件当たり日数入院外</t>
  </si>
  <si>
    <t>注）　1日当たり診療費 ＝ 第6表-2「一般被保険者保険給付状況［前期高齢者分再掲］」診療費・入院外費用額 ／ 診療費・入院外日数
※第15表-2「保険者別診療費等諸率［一般被保険者分］［前期高齢者分］」1日当たり診療費入院外</t>
  </si>
  <si>
    <t>注）　一人当たり診療費 ＝ 第6表-2「一般被保険者保険給付状況［前期高齢者分再掲］」診療費・歯科費用額 ／ 第1表「保険者別一般状況」（再掲）前期高齢者年度平均
※第15表-2「保険者別診療費等諸率［一般被保険者分］［前期高齢者分再掲］」一人当たり診療費歯科</t>
  </si>
  <si>
    <t>注）　受診率 ＝ 第6表-2「一般被保険者保険給付状況［前期高齢者分再掲］」診療費・歯科件数 ／ 第1表「保険者別一般状況」（再掲）前期高齢者年度平均 × 100
※第15表-2「保険者別診療費等諸率［一般被保険者分］［前期高齢者分再掲］」受診率歯科</t>
  </si>
  <si>
    <t>注）　1件当たり日数 ＝ 第6表-2「一般被保険者保険給付状況［前期高齢者分再掲］」診療費・歯科日数 ／ 診療費・歯科件数
※第15表-2「保険者別診療費等諸率［一般被保険者分］［前期高齢者分再掲］」1件当たり日数歯科</t>
  </si>
  <si>
    <t>注）　1日当たり診療費 ＝ 第6表-2「一般被保険者保険給付状況［前期高齢者分再掲］」診療費・歯科費用額 ／ 診療費・歯科日数
※第15表-2「保険者別診療費等諸率［一般被保険者分］［前期高齢者分］」1日当たり診療費歯科</t>
  </si>
  <si>
    <r>
      <t>３５．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</t>
    </r>
  </si>
  <si>
    <r>
      <t>３６．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</t>
    </r>
  </si>
  <si>
    <r>
      <t>３７．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</t>
    </r>
  </si>
  <si>
    <r>
      <t>３８．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</t>
    </r>
  </si>
  <si>
    <r>
      <t>３９．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</t>
    </r>
  </si>
  <si>
    <r>
      <t>４０．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</t>
    </r>
  </si>
  <si>
    <r>
      <t>４１．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</t>
    </r>
  </si>
  <si>
    <r>
      <t>４２．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</t>
    </r>
  </si>
  <si>
    <r>
      <t>４３．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</t>
    </r>
  </si>
  <si>
    <r>
      <t>４４．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</t>
    </r>
  </si>
  <si>
    <r>
      <t>４５．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</t>
    </r>
  </si>
  <si>
    <r>
      <t>４６．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</t>
    </r>
  </si>
  <si>
    <r>
      <t>４７．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一人当たり診療費</t>
    </r>
  </si>
  <si>
    <r>
      <t>４８．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受診率</t>
    </r>
  </si>
  <si>
    <r>
      <t>４９．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１件当たり日数</t>
    </r>
  </si>
  <si>
    <r>
      <t>５０．</t>
    </r>
    <r>
      <rPr>
        <sz val="10"/>
        <color indexed="8"/>
        <rFont val="ＭＳ Ｐゴシック"/>
        <family val="3"/>
      </rPr>
      <t>前期高齢者</t>
    </r>
    <r>
      <rPr>
        <sz val="10"/>
        <color indexed="8"/>
        <rFont val="ＭＳ Ｐゴシック"/>
        <family val="3"/>
      </rPr>
      <t>１日当たり診療費</t>
    </r>
  </si>
  <si>
    <t>(計）</t>
  </si>
  <si>
    <t>（計）</t>
  </si>
  <si>
    <t>（入院）</t>
  </si>
  <si>
    <t>（入院外）</t>
  </si>
  <si>
    <t>（歯科）</t>
  </si>
  <si>
    <t>注）　一人当たり診療費 ＝ 第6表-2「一般被保険者保険給付状況［前期高齢者分再掲］」診療費・計費用額 ／ 第1表「保険者別一般状況」（再掲）前期高齢者年度平均
※第15表-2「保険者別診療費等諸率［一般被保険者分］［前期高齢者分再掲］」一人当たり診療費計</t>
  </si>
  <si>
    <t>注）　受診率 ＝ 第6表-2「一般被保険者保険給付状況［前期高齢者分再掲］」診療費・計件数 ／ 第1表「保険者別一般状況」（再掲）前期高齢者年度平均 × 100
※第15表-2「保険者別診療費等諸率［一般被保険者分］［前期高齢者分再掲］」受診率計</t>
  </si>
  <si>
    <t>注）　1件当たり日数 ＝ 第6表-2「一般被保険者保険給付状況［前期高齢者分再掲］」診療費・計日数 ／ 診療費・計件数
※第15表-2「保険者別診療費等諸率［一般被保険者分］［前期高齢者分再掲］」1件当たり日数計</t>
  </si>
  <si>
    <t>注）　1日当たり診療費 ＝ 第6表-2「一般被保険者保険給付状況［前期高齢者分再掲］」診療費・計費用額 ／ 診療費・計日数
※第15表-2「保険者別診療費等諸率［一般被保険者分］［前期高齢者分］」1日当たり診療費計</t>
  </si>
  <si>
    <t>注）　一人当たり診療費 ＝ 第6表-2「一般被保険者保険給付状況［前期高齢者分再掲］」診療費・入院費用額 ／ 第1表「保険者別一般状況」（再掲）前期高齢者年度平均
※第15表-2「保険者別診療費等諸率［一般被保険者分］［前期高齢者分再掲］」一人当たり診療費入院</t>
  </si>
  <si>
    <t>注）　受診率 ＝ 第6表-2「一般被保険者保険給付状況［前期高齢者分再掲］」診療費・入院件数 ／ 第1表「保険者別一般状況」（再掲）前期高齢者年度平均 × 100
※第15表-2「保険者別診療費等諸率［一般被保険者分］［前期高齢者分再掲］」受診率入院</t>
  </si>
  <si>
    <t>注）　1件当たり日数 ＝ 第6表-2「一般被保険者保険給付状況［前期高齢者分再掲］」診療費・入院日数 ／ 診療費・入院件数
※第15表-2「保険者別診療費等諸率［一般被保険者分］［前期高齢者分再掲］」1件当たり日数入院</t>
  </si>
  <si>
    <t>注）　1日当たり医療費 ＝ 第6表-2「一般被保険者保険給付状況［前期高齢者分再掲］」診療費・入院費用額 ／ 診療費・入院日数
※第15表-2「保険者別診療費等諸率［一般被保険者分］［前期高齢者分］」1日当たり診療費入院</t>
  </si>
  <si>
    <t>注）　一人当たり診療費 ＝ 第6表-2「一般被保険者保険給付状況［前期高齢者分再掲］」診療費・入院外費用額 ／ 第1表「保険者別一般状況」（再掲）前期高齢者年度平均
※第15表-2「保険者別診療費等諸率［一般被保険者分］［前期高齢者分再掲］」一人当たり診療費入院外</t>
  </si>
  <si>
    <t>注）　受診率 ＝ 第6表-2「一般被保険者保険給付状況［前期高齢者分再掲］」診療費・入院外件数 ／ 第1表「保険者別一般状況」（再掲）前期高齢者年度平均 × 100
※第15表-2「保険者別診療費等諸率［一般被保険者分］［前期高齢者分再掲］」受診率入院外</t>
  </si>
  <si>
    <t>注）　1件当たり日数 ＝ 第6表-2「一般被保険者保険給付状況［前期高齢者分再掲］」診療費・入院外日数 ／ 診療費・入院外件数
※第15表-2「保険者別診療費等諸率［一般被保険者分］［前期高齢者分再掲］」1件当たり日数入院外</t>
  </si>
  <si>
    <t>注）　1日当たり診療費 ＝ 第6表-2「一般被保険者保険給付状況［前期高齢者分再掲］」診療費・入院外費用額 ／ 診療費・入院外日数
※第15表-2「保険者別診療費等諸率［一般被保険者分］［前期高齢者分］」1日当たり診療費入院外</t>
  </si>
  <si>
    <t>注）　一人当たり診療費 ＝ 第6表-2「一般被保険者保険給付状況［前期高齢者分再掲］」診療費・歯科費用額 ／ 第1表「保険者別一般状況」（再掲）前期高齢者年度平均
※第15表-2「保険者別診療費等諸率［一般被保険者分］［前期高齢者分再掲］」一人当たり診療費歯科</t>
  </si>
  <si>
    <t>注）　受診率 ＝ 第6表-2「一般被保険者保険給付状況［前期高齢者分再掲］」診療費・歯科件数 ／ 第1表「保険者別一般状況」（再掲）前期高齢者年度平均 × 100
※第15表-2「保険者別診療費等諸率［一般被保険者分］［前期高齢者分再掲］」受診率歯科</t>
  </si>
  <si>
    <t>注）　1件当たり日数 ＝ 第6表-2「一般被保険者保険給付状況［前期高齢者分再掲］」診療費・歯科日数 ／ 診療費・歯科件数
※第15表-2「保険者別診療費等諸率［一般被保険者分］［前期高齢者分再掲］」1件当たり日数歯科</t>
  </si>
  <si>
    <t>注）　1日当たり診療費 ＝ 第6表-2「一般被保険者保険給付状況［前期高齢者分再掲］」診療費・歯科費用額 ／ 診療費・歯科日数
※第15表-2「保険者別診療費等諸率［一般被保険者分］［前期高齢者分］」1日当たり診療費歯科</t>
  </si>
  <si>
    <t>－　８２　－</t>
  </si>
  <si>
    <t>－　８３　－</t>
  </si>
  <si>
    <t>－　８４　－</t>
  </si>
  <si>
    <t>－　８５　－</t>
  </si>
  <si>
    <t>平成27年度国民健康保険事業状況（大分県）</t>
  </si>
  <si>
    <t>A0#189 被保険者数 一般被保険者 年度平均 (再掲)前期高齢者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</si>
</sst>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00_ "/>
    <numFmt numFmtId="180" formatCode="#,##0.000_);[Red]\(#,##0.000\)"/>
    <numFmt numFmtId="181" formatCode="0.00_ "/>
    <numFmt numFmtId="182" formatCode="#,##0.00_);[Red]\(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40" fillId="0" borderId="13" xfId="0" applyFont="1" applyBorder="1" applyAlignment="1">
      <alignment horizontal="distributed" vertical="center" wrapText="1" shrinkToFit="1"/>
    </xf>
    <xf numFmtId="176" fontId="38" fillId="33" borderId="14" xfId="0" applyNumberFormat="1" applyFont="1" applyFill="1" applyBorder="1" applyAlignment="1">
      <alignment vertical="center" wrapText="1" shrinkToFit="1"/>
    </xf>
    <xf numFmtId="177" fontId="38" fillId="33" borderId="13" xfId="0" applyNumberFormat="1" applyFont="1" applyFill="1" applyBorder="1" applyAlignment="1">
      <alignment vertical="center" shrinkToFit="1"/>
    </xf>
    <xf numFmtId="178" fontId="38" fillId="33" borderId="15" xfId="0" applyNumberFormat="1" applyFont="1" applyFill="1" applyBorder="1" applyAlignment="1">
      <alignment vertical="center"/>
    </xf>
    <xf numFmtId="179" fontId="38" fillId="33" borderId="14" xfId="0" applyNumberFormat="1" applyFont="1" applyFill="1" applyBorder="1" applyAlignment="1">
      <alignment vertical="center" shrinkToFit="1"/>
    </xf>
    <xf numFmtId="180" fontId="38" fillId="33" borderId="13" xfId="0" applyNumberFormat="1" applyFont="1" applyFill="1" applyBorder="1" applyAlignment="1">
      <alignment vertical="center" shrinkToFit="1"/>
    </xf>
    <xf numFmtId="181" fontId="38" fillId="33" borderId="14" xfId="0" applyNumberFormat="1" applyFont="1" applyFill="1" applyBorder="1" applyAlignment="1">
      <alignment vertical="center" wrapText="1" shrinkToFit="1"/>
    </xf>
    <xf numFmtId="182" fontId="38" fillId="33" borderId="13" xfId="0" applyNumberFormat="1" applyFont="1" applyFill="1" applyBorder="1" applyAlignment="1">
      <alignment vertical="center" shrinkToFit="1"/>
    </xf>
    <xf numFmtId="177" fontId="38" fillId="33" borderId="14" xfId="0" applyNumberFormat="1" applyFont="1" applyFill="1" applyBorder="1" applyAlignment="1">
      <alignment vertical="center" shrinkToFit="1"/>
    </xf>
    <xf numFmtId="180" fontId="38" fillId="33" borderId="14" xfId="0" applyNumberFormat="1" applyFont="1" applyFill="1" applyBorder="1" applyAlignment="1">
      <alignment vertical="center" shrinkToFit="1"/>
    </xf>
    <xf numFmtId="182" fontId="38" fillId="33" borderId="14" xfId="0" applyNumberFormat="1" applyFont="1" applyFill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40" fillId="0" borderId="17" xfId="0" applyFont="1" applyBorder="1" applyAlignment="1">
      <alignment horizontal="distributed" vertical="center" wrapText="1" shrinkToFit="1"/>
    </xf>
    <xf numFmtId="176" fontId="38" fillId="33" borderId="18" xfId="0" applyNumberFormat="1" applyFont="1" applyFill="1" applyBorder="1" applyAlignment="1">
      <alignment vertical="center" wrapText="1" shrinkToFit="1"/>
    </xf>
    <xf numFmtId="177" fontId="38" fillId="33" borderId="18" xfId="0" applyNumberFormat="1" applyFont="1" applyFill="1" applyBorder="1" applyAlignment="1">
      <alignment vertical="center" shrinkToFit="1"/>
    </xf>
    <xf numFmtId="178" fontId="38" fillId="33" borderId="19" xfId="0" applyNumberFormat="1" applyFont="1" applyFill="1" applyBorder="1" applyAlignment="1">
      <alignment vertical="center"/>
    </xf>
    <xf numFmtId="179" fontId="38" fillId="33" borderId="18" xfId="0" applyNumberFormat="1" applyFont="1" applyFill="1" applyBorder="1" applyAlignment="1">
      <alignment vertical="center" shrinkToFit="1"/>
    </xf>
    <xf numFmtId="180" fontId="38" fillId="33" borderId="18" xfId="0" applyNumberFormat="1" applyFont="1" applyFill="1" applyBorder="1" applyAlignment="1">
      <alignment vertical="center" shrinkToFit="1"/>
    </xf>
    <xf numFmtId="181" fontId="38" fillId="33" borderId="18" xfId="0" applyNumberFormat="1" applyFont="1" applyFill="1" applyBorder="1" applyAlignment="1">
      <alignment vertical="center" wrapText="1" shrinkToFit="1"/>
    </xf>
    <xf numFmtId="182" fontId="38" fillId="33" borderId="18" xfId="0" applyNumberFormat="1" applyFont="1" applyFill="1" applyBorder="1" applyAlignment="1">
      <alignment vertical="center" shrinkToFit="1"/>
    </xf>
    <xf numFmtId="0" fontId="38" fillId="0" borderId="16" xfId="0" applyFont="1" applyBorder="1" applyAlignment="1">
      <alignment horizontal="right" vertical="center" indent="1"/>
    </xf>
    <xf numFmtId="0" fontId="38" fillId="0" borderId="20" xfId="0" applyFont="1" applyBorder="1" applyAlignment="1">
      <alignment horizontal="right" vertical="center" indent="1"/>
    </xf>
    <xf numFmtId="0" fontId="40" fillId="0" borderId="21" xfId="0" applyFont="1" applyBorder="1" applyAlignment="1">
      <alignment horizontal="distributed" vertical="center" wrapText="1" shrinkToFit="1"/>
    </xf>
    <xf numFmtId="176" fontId="38" fillId="33" borderId="22" xfId="0" applyNumberFormat="1" applyFont="1" applyFill="1" applyBorder="1" applyAlignment="1">
      <alignment vertical="center" wrapText="1" shrinkToFit="1"/>
    </xf>
    <xf numFmtId="177" fontId="38" fillId="33" borderId="22" xfId="0" applyNumberFormat="1" applyFont="1" applyFill="1" applyBorder="1" applyAlignment="1">
      <alignment vertical="center" shrinkToFit="1"/>
    </xf>
    <xf numFmtId="178" fontId="38" fillId="33" borderId="23" xfId="0" applyNumberFormat="1" applyFont="1" applyFill="1" applyBorder="1" applyAlignment="1">
      <alignment vertical="center"/>
    </xf>
    <xf numFmtId="179" fontId="38" fillId="33" borderId="22" xfId="0" applyNumberFormat="1" applyFont="1" applyFill="1" applyBorder="1" applyAlignment="1">
      <alignment vertical="center" shrinkToFit="1"/>
    </xf>
    <xf numFmtId="180" fontId="38" fillId="33" borderId="22" xfId="0" applyNumberFormat="1" applyFont="1" applyFill="1" applyBorder="1" applyAlignment="1">
      <alignment vertical="center" shrinkToFit="1"/>
    </xf>
    <xf numFmtId="181" fontId="38" fillId="33" borderId="22" xfId="0" applyNumberFormat="1" applyFont="1" applyFill="1" applyBorder="1" applyAlignment="1">
      <alignment vertical="center" wrapText="1" shrinkToFit="1"/>
    </xf>
    <xf numFmtId="182" fontId="38" fillId="33" borderId="22" xfId="0" applyNumberFormat="1" applyFont="1" applyFill="1" applyBorder="1" applyAlignment="1">
      <alignment vertical="center" shrinkToFit="1"/>
    </xf>
    <xf numFmtId="177" fontId="38" fillId="33" borderId="21" xfId="0" applyNumberFormat="1" applyFont="1" applyFill="1" applyBorder="1" applyAlignment="1">
      <alignment vertical="center" shrinkToFit="1"/>
    </xf>
    <xf numFmtId="180" fontId="38" fillId="33" borderId="21" xfId="0" applyNumberFormat="1" applyFont="1" applyFill="1" applyBorder="1" applyAlignment="1">
      <alignment vertical="center" shrinkToFit="1"/>
    </xf>
    <xf numFmtId="182" fontId="38" fillId="33" borderId="21" xfId="0" applyNumberFormat="1" applyFont="1" applyFill="1" applyBorder="1" applyAlignment="1">
      <alignment vertical="center" shrinkToFit="1"/>
    </xf>
    <xf numFmtId="0" fontId="38" fillId="0" borderId="0" xfId="0" applyFont="1" applyBorder="1" applyAlignment="1">
      <alignment horizontal="right" vertical="center" indent="1"/>
    </xf>
    <xf numFmtId="0" fontId="40" fillId="0" borderId="0" xfId="0" applyFont="1" applyBorder="1" applyAlignment="1">
      <alignment horizontal="distributed" vertical="center" wrapText="1" shrinkToFit="1"/>
    </xf>
    <xf numFmtId="177" fontId="38" fillId="0" borderId="0" xfId="0" applyNumberFormat="1" applyFont="1" applyBorder="1" applyAlignment="1">
      <alignment vertical="center" shrinkToFit="1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40" fillId="0" borderId="26" xfId="0" applyFont="1" applyBorder="1" applyAlignment="1">
      <alignment horizontal="distributed" vertical="center" wrapText="1" shrinkToFit="1"/>
    </xf>
    <xf numFmtId="177" fontId="38" fillId="0" borderId="27" xfId="0" applyNumberFormat="1" applyFont="1" applyBorder="1" applyAlignment="1">
      <alignment vertical="center" shrinkToFit="1"/>
    </xf>
    <xf numFmtId="178" fontId="38" fillId="0" borderId="15" xfId="0" applyNumberFormat="1" applyFont="1" applyBorder="1" applyAlignment="1">
      <alignment vertical="center"/>
    </xf>
    <xf numFmtId="180" fontId="38" fillId="0" borderId="27" xfId="0" applyNumberFormat="1" applyFont="1" applyBorder="1" applyAlignment="1">
      <alignment vertical="center" shrinkToFit="1"/>
    </xf>
    <xf numFmtId="182" fontId="38" fillId="0" borderId="27" xfId="0" applyNumberFormat="1" applyFont="1" applyBorder="1" applyAlignment="1">
      <alignment vertical="center" shrinkToFit="1"/>
    </xf>
    <xf numFmtId="0" fontId="38" fillId="0" borderId="28" xfId="0" applyFont="1" applyBorder="1" applyAlignment="1">
      <alignment vertical="center"/>
    </xf>
    <xf numFmtId="0" fontId="40" fillId="0" borderId="29" xfId="0" applyFont="1" applyBorder="1" applyAlignment="1">
      <alignment horizontal="distributed" vertical="center" wrapText="1" shrinkToFit="1"/>
    </xf>
    <xf numFmtId="177" fontId="38" fillId="0" borderId="30" xfId="0" applyNumberFormat="1" applyFont="1" applyBorder="1" applyAlignment="1">
      <alignment vertical="center" shrinkToFit="1"/>
    </xf>
    <xf numFmtId="178" fontId="38" fillId="0" borderId="19" xfId="0" applyNumberFormat="1" applyFont="1" applyBorder="1" applyAlignment="1">
      <alignment vertical="center"/>
    </xf>
    <xf numFmtId="180" fontId="38" fillId="0" borderId="30" xfId="0" applyNumberFormat="1" applyFont="1" applyBorder="1" applyAlignment="1">
      <alignment vertical="center" shrinkToFit="1"/>
    </xf>
    <xf numFmtId="182" fontId="38" fillId="0" borderId="30" xfId="0" applyNumberFormat="1" applyFont="1" applyBorder="1" applyAlignment="1">
      <alignment vertical="center" shrinkToFit="1"/>
    </xf>
    <xf numFmtId="0" fontId="38" fillId="0" borderId="31" xfId="0" applyFont="1" applyBorder="1" applyAlignment="1">
      <alignment vertical="center"/>
    </xf>
    <xf numFmtId="0" fontId="40" fillId="0" borderId="32" xfId="0" applyFont="1" applyBorder="1" applyAlignment="1">
      <alignment horizontal="distributed" vertical="center" wrapText="1" shrinkToFit="1"/>
    </xf>
    <xf numFmtId="177" fontId="38" fillId="0" borderId="33" xfId="0" applyNumberFormat="1" applyFont="1" applyBorder="1" applyAlignment="1">
      <alignment vertical="center" shrinkToFit="1"/>
    </xf>
    <xf numFmtId="178" fontId="38" fillId="0" borderId="34" xfId="0" applyNumberFormat="1" applyFont="1" applyBorder="1" applyAlignment="1">
      <alignment vertical="center"/>
    </xf>
    <xf numFmtId="180" fontId="38" fillId="0" borderId="33" xfId="0" applyNumberFormat="1" applyFont="1" applyBorder="1" applyAlignment="1">
      <alignment vertical="center" shrinkToFit="1"/>
    </xf>
    <xf numFmtId="182" fontId="38" fillId="0" borderId="33" xfId="0" applyNumberFormat="1" applyFont="1" applyBorder="1" applyAlignment="1">
      <alignment vertical="center" shrinkToFit="1"/>
    </xf>
    <xf numFmtId="0" fontId="38" fillId="0" borderId="25" xfId="0" applyFont="1" applyBorder="1" applyAlignment="1">
      <alignment horizontal="right" vertical="center" indent="1"/>
    </xf>
    <xf numFmtId="0" fontId="38" fillId="0" borderId="28" xfId="0" applyFont="1" applyBorder="1" applyAlignment="1">
      <alignment horizontal="right" vertical="center" indent="1"/>
    </xf>
    <xf numFmtId="0" fontId="38" fillId="0" borderId="35" xfId="0" applyFont="1" applyBorder="1" applyAlignment="1">
      <alignment horizontal="right" vertical="center" indent="1"/>
    </xf>
    <xf numFmtId="0" fontId="40" fillId="0" borderId="36" xfId="0" applyFont="1" applyBorder="1" applyAlignment="1">
      <alignment horizontal="distributed" vertical="center" wrapText="1" shrinkToFit="1"/>
    </xf>
    <xf numFmtId="177" fontId="38" fillId="0" borderId="37" xfId="0" applyNumberFormat="1" applyFont="1" applyBorder="1" applyAlignment="1">
      <alignment vertical="center" shrinkToFit="1"/>
    </xf>
    <xf numFmtId="178" fontId="38" fillId="0" borderId="23" xfId="0" applyNumberFormat="1" applyFont="1" applyBorder="1" applyAlignment="1">
      <alignment vertical="center"/>
    </xf>
    <xf numFmtId="180" fontId="38" fillId="0" borderId="37" xfId="0" applyNumberFormat="1" applyFont="1" applyBorder="1" applyAlignment="1">
      <alignment vertical="center" shrinkToFit="1"/>
    </xf>
    <xf numFmtId="182" fontId="38" fillId="0" borderId="37" xfId="0" applyNumberFormat="1" applyFont="1" applyBorder="1" applyAlignment="1">
      <alignment vertical="center" shrinkToFit="1"/>
    </xf>
    <xf numFmtId="0" fontId="38" fillId="0" borderId="38" xfId="0" applyFont="1" applyBorder="1" applyAlignment="1">
      <alignment horizontal="right" vertical="center" indent="1"/>
    </xf>
    <xf numFmtId="0" fontId="40" fillId="0" borderId="39" xfId="0" applyFont="1" applyBorder="1" applyAlignment="1">
      <alignment horizontal="distributed" vertical="center" wrapText="1" shrinkToFit="1"/>
    </xf>
    <xf numFmtId="177" fontId="38" fillId="0" borderId="40" xfId="0" applyNumberFormat="1" applyFont="1" applyBorder="1" applyAlignment="1">
      <alignment vertical="center" shrinkToFit="1"/>
    </xf>
    <xf numFmtId="178" fontId="38" fillId="0" borderId="41" xfId="0" applyNumberFormat="1" applyFont="1" applyBorder="1" applyAlignment="1">
      <alignment vertical="center"/>
    </xf>
    <xf numFmtId="180" fontId="38" fillId="0" borderId="40" xfId="0" applyNumberFormat="1" applyFont="1" applyBorder="1" applyAlignment="1">
      <alignment vertical="center" shrinkToFit="1"/>
    </xf>
    <xf numFmtId="182" fontId="38" fillId="0" borderId="40" xfId="0" applyNumberFormat="1" applyFont="1" applyBorder="1" applyAlignment="1">
      <alignment vertical="center" shrinkToFit="1"/>
    </xf>
    <xf numFmtId="0" fontId="38" fillId="0" borderId="31" xfId="0" applyFont="1" applyBorder="1" applyAlignment="1">
      <alignment horizontal="right" vertical="center" indent="1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Alignment="1">
      <alignment horizontal="right" vertical="center"/>
    </xf>
    <xf numFmtId="0" fontId="40" fillId="0" borderId="25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6" xfId="0" applyFont="1" applyBorder="1" applyAlignment="1">
      <alignment horizontal="distributed" vertical="center"/>
    </xf>
    <xf numFmtId="0" fontId="40" fillId="0" borderId="43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44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38" fillId="0" borderId="0" xfId="0" applyFont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13" xfId="0" applyFont="1" applyBorder="1" applyAlignment="1">
      <alignment horizontal="distributed" vertical="center"/>
    </xf>
    <xf numFmtId="0" fontId="40" fillId="0" borderId="48" xfId="0" applyFont="1" applyBorder="1" applyAlignment="1">
      <alignment horizontal="distributed" vertical="center"/>
    </xf>
    <xf numFmtId="0" fontId="40" fillId="0" borderId="49" xfId="0" applyFont="1" applyBorder="1" applyAlignment="1">
      <alignment horizontal="distributed" vertical="center"/>
    </xf>
    <xf numFmtId="0" fontId="40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57421875" style="2" customWidth="1"/>
    <col min="2" max="2" width="9.57421875" style="2" customWidth="1"/>
    <col min="3" max="3" width="8.57421875" style="2" customWidth="1"/>
    <col min="4" max="4" width="7.140625" style="2" customWidth="1"/>
    <col min="5" max="5" width="2.8515625" style="2" customWidth="1"/>
    <col min="6" max="6" width="5.57421875" style="2" customWidth="1"/>
    <col min="7" max="7" width="9.57421875" style="2" customWidth="1"/>
    <col min="8" max="8" width="8.57421875" style="2" customWidth="1"/>
    <col min="9" max="9" width="7.140625" style="2" customWidth="1"/>
    <col min="10" max="10" width="2.8515625" style="2" customWidth="1"/>
    <col min="11" max="11" width="5.57421875" style="2" customWidth="1"/>
    <col min="12" max="12" width="9.57421875" style="2" customWidth="1"/>
    <col min="13" max="13" width="7.57421875" style="2" customWidth="1"/>
    <col min="14" max="14" width="7.140625" style="2" customWidth="1"/>
    <col min="15" max="15" width="2.8515625" style="2" customWidth="1"/>
    <col min="16" max="16" width="5.57421875" style="2" customWidth="1"/>
    <col min="17" max="17" width="9.57421875" style="2" customWidth="1"/>
    <col min="18" max="18" width="8.57421875" style="2" customWidth="1"/>
    <col min="19" max="19" width="7.140625" style="2" customWidth="1"/>
    <col min="20" max="20" width="2.00390625" style="2" customWidth="1"/>
    <col min="21" max="21" width="5.57421875" style="2" customWidth="1"/>
    <col min="22" max="22" width="9.57421875" style="2" customWidth="1"/>
    <col min="23" max="23" width="8.57421875" style="2" customWidth="1"/>
    <col min="24" max="24" width="7.140625" style="2" customWidth="1"/>
    <col min="25" max="25" width="2.8515625" style="2" customWidth="1"/>
    <col min="26" max="26" width="5.57421875" style="2" customWidth="1"/>
    <col min="27" max="27" width="9.57421875" style="2" customWidth="1"/>
    <col min="28" max="28" width="8.57421875" style="2" customWidth="1"/>
    <col min="29" max="29" width="7.140625" style="2" customWidth="1"/>
    <col min="30" max="30" width="2.8515625" style="2" customWidth="1"/>
    <col min="31" max="31" width="5.57421875" style="2" customWidth="1"/>
    <col min="32" max="32" width="9.57421875" style="2" customWidth="1"/>
    <col min="33" max="33" width="7.57421875" style="2" customWidth="1"/>
    <col min="34" max="34" width="7.140625" style="2" customWidth="1"/>
    <col min="35" max="35" width="2.8515625" style="2" customWidth="1"/>
    <col min="36" max="36" width="5.57421875" style="2" customWidth="1"/>
    <col min="37" max="37" width="9.57421875" style="2" customWidth="1"/>
    <col min="38" max="38" width="8.57421875" style="2" customWidth="1"/>
    <col min="39" max="39" width="7.140625" style="2" customWidth="1"/>
    <col min="40" max="40" width="2.00390625" style="2" customWidth="1"/>
    <col min="41" max="41" width="5.57421875" style="2" customWidth="1"/>
    <col min="42" max="42" width="9.57421875" style="2" customWidth="1"/>
    <col min="43" max="43" width="8.57421875" style="2" customWidth="1"/>
    <col min="44" max="44" width="7.140625" style="2" customWidth="1"/>
    <col min="45" max="45" width="2.8515625" style="2" customWidth="1"/>
    <col min="46" max="46" width="5.57421875" style="2" customWidth="1"/>
    <col min="47" max="47" width="9.57421875" style="2" customWidth="1"/>
    <col min="48" max="48" width="8.57421875" style="2" customWidth="1"/>
    <col min="49" max="49" width="7.140625" style="2" customWidth="1"/>
    <col min="50" max="50" width="2.8515625" style="2" customWidth="1"/>
    <col min="51" max="51" width="5.57421875" style="2" customWidth="1"/>
    <col min="52" max="52" width="9.57421875" style="2" customWidth="1"/>
    <col min="53" max="53" width="7.57421875" style="2" customWidth="1"/>
    <col min="54" max="54" width="7.140625" style="2" customWidth="1"/>
    <col min="55" max="55" width="2.8515625" style="2" customWidth="1"/>
    <col min="56" max="56" width="5.57421875" style="2" customWidth="1"/>
    <col min="57" max="57" width="9.57421875" style="2" customWidth="1"/>
    <col min="58" max="58" width="8.57421875" style="2" customWidth="1"/>
    <col min="59" max="59" width="7.140625" style="2" customWidth="1"/>
    <col min="60" max="60" width="2.140625" style="2" customWidth="1"/>
    <col min="61" max="61" width="5.57421875" style="2" customWidth="1"/>
    <col min="62" max="62" width="9.57421875" style="2" customWidth="1"/>
    <col min="63" max="63" width="8.57421875" style="2" customWidth="1"/>
    <col min="64" max="64" width="7.140625" style="2" customWidth="1"/>
    <col min="65" max="65" width="2.8515625" style="2" customWidth="1"/>
    <col min="66" max="66" width="5.57421875" style="2" customWidth="1"/>
    <col min="67" max="67" width="9.57421875" style="2" customWidth="1"/>
    <col min="68" max="68" width="8.57421875" style="2" customWidth="1"/>
    <col min="69" max="69" width="7.140625" style="2" customWidth="1"/>
    <col min="70" max="70" width="2.8515625" style="2" customWidth="1"/>
    <col min="71" max="71" width="5.57421875" style="2" customWidth="1"/>
    <col min="72" max="72" width="9.57421875" style="2" customWidth="1"/>
    <col min="73" max="73" width="7.57421875" style="2" customWidth="1"/>
    <col min="74" max="74" width="7.140625" style="2" customWidth="1"/>
    <col min="75" max="75" width="2.8515625" style="2" customWidth="1"/>
    <col min="76" max="76" width="5.57421875" style="2" customWidth="1"/>
    <col min="77" max="77" width="9.57421875" style="2" customWidth="1"/>
    <col min="78" max="78" width="8.57421875" style="2" customWidth="1"/>
    <col min="79" max="79" width="7.140625" style="2" customWidth="1"/>
    <col min="80" max="16384" width="9.00390625" style="2" customWidth="1"/>
  </cols>
  <sheetData>
    <row r="1" spans="1:76" ht="12">
      <c r="A1" s="2" t="s">
        <v>146</v>
      </c>
      <c r="F1" s="3"/>
      <c r="K1" s="3"/>
      <c r="P1" s="3"/>
      <c r="U1" s="2" t="str">
        <f>$A$1</f>
        <v>平成27年度国民健康保険事業状況（大分県）</v>
      </c>
      <c r="Z1" s="3"/>
      <c r="AE1" s="3"/>
      <c r="AJ1" s="3"/>
      <c r="AO1" s="2" t="str">
        <f>$A$1</f>
        <v>平成27年度国民健康保険事業状況（大分県）</v>
      </c>
      <c r="AT1" s="3"/>
      <c r="AY1" s="3"/>
      <c r="BD1" s="3"/>
      <c r="BI1" s="2" t="str">
        <f>$A$1</f>
        <v>平成27年度国民健康保険事業状況（大分県）</v>
      </c>
      <c r="BN1" s="3"/>
      <c r="BS1" s="3"/>
      <c r="BX1" s="3"/>
    </row>
    <row r="3" spans="1:79" ht="13.5">
      <c r="A3" s="49" t="s">
        <v>105</v>
      </c>
      <c r="B3" s="49"/>
      <c r="C3" s="49"/>
      <c r="D3" s="50"/>
      <c r="F3" s="49" t="s">
        <v>106</v>
      </c>
      <c r="G3" s="49"/>
      <c r="H3" s="49"/>
      <c r="I3" s="50"/>
      <c r="K3" s="49" t="s">
        <v>107</v>
      </c>
      <c r="L3" s="49"/>
      <c r="M3" s="49"/>
      <c r="N3" s="50"/>
      <c r="P3" s="49" t="s">
        <v>108</v>
      </c>
      <c r="Q3" s="49"/>
      <c r="R3" s="49"/>
      <c r="S3" s="50"/>
      <c r="U3" s="49" t="s">
        <v>109</v>
      </c>
      <c r="V3" s="49"/>
      <c r="W3" s="49"/>
      <c r="X3" s="50"/>
      <c r="Z3" s="49" t="s">
        <v>110</v>
      </c>
      <c r="AA3" s="49"/>
      <c r="AB3" s="49"/>
      <c r="AC3" s="50"/>
      <c r="AE3" s="49" t="s">
        <v>111</v>
      </c>
      <c r="AF3" s="49"/>
      <c r="AG3" s="49"/>
      <c r="AH3" s="50"/>
      <c r="AJ3" s="49" t="s">
        <v>112</v>
      </c>
      <c r="AK3" s="49"/>
      <c r="AL3" s="49"/>
      <c r="AM3" s="50"/>
      <c r="AO3" s="49" t="s">
        <v>113</v>
      </c>
      <c r="AP3" s="49"/>
      <c r="AQ3" s="49"/>
      <c r="AR3" s="50"/>
      <c r="AT3" s="49" t="s">
        <v>114</v>
      </c>
      <c r="AU3" s="49"/>
      <c r="AV3" s="49"/>
      <c r="AW3" s="50"/>
      <c r="AY3" s="49" t="s">
        <v>115</v>
      </c>
      <c r="AZ3" s="49"/>
      <c r="BA3" s="49"/>
      <c r="BB3" s="50"/>
      <c r="BD3" s="49" t="s">
        <v>116</v>
      </c>
      <c r="BE3" s="49"/>
      <c r="BF3" s="49"/>
      <c r="BG3" s="50"/>
      <c r="BI3" s="49" t="s">
        <v>117</v>
      </c>
      <c r="BJ3" s="49"/>
      <c r="BK3" s="49"/>
      <c r="BL3" s="50"/>
      <c r="BN3" s="49" t="s">
        <v>118</v>
      </c>
      <c r="BO3" s="49"/>
      <c r="BP3" s="49"/>
      <c r="BQ3" s="50"/>
      <c r="BS3" s="49" t="s">
        <v>119</v>
      </c>
      <c r="BT3" s="49"/>
      <c r="BU3" s="49"/>
      <c r="BV3" s="50"/>
      <c r="BX3" s="49" t="s">
        <v>120</v>
      </c>
      <c r="BY3" s="49"/>
      <c r="BZ3" s="49"/>
      <c r="CA3" s="50"/>
    </row>
    <row r="4" spans="1:79" ht="13.5">
      <c r="A4" s="51" t="s">
        <v>121</v>
      </c>
      <c r="B4" s="51"/>
      <c r="C4" s="51"/>
      <c r="D4" s="52"/>
      <c r="F4" s="51" t="s">
        <v>122</v>
      </c>
      <c r="G4" s="51"/>
      <c r="H4" s="51"/>
      <c r="I4" s="52"/>
      <c r="K4" s="51" t="s">
        <v>122</v>
      </c>
      <c r="L4" s="51"/>
      <c r="M4" s="51"/>
      <c r="N4" s="52"/>
      <c r="P4" s="51" t="s">
        <v>121</v>
      </c>
      <c r="Q4" s="51"/>
      <c r="R4" s="51"/>
      <c r="S4" s="52"/>
      <c r="U4" s="51" t="s">
        <v>123</v>
      </c>
      <c r="V4" s="51"/>
      <c r="W4" s="51"/>
      <c r="X4" s="52"/>
      <c r="Z4" s="51" t="s">
        <v>123</v>
      </c>
      <c r="AA4" s="51"/>
      <c r="AB4" s="51"/>
      <c r="AC4" s="52"/>
      <c r="AE4" s="51" t="s">
        <v>123</v>
      </c>
      <c r="AF4" s="51"/>
      <c r="AG4" s="51"/>
      <c r="AH4" s="52"/>
      <c r="AJ4" s="51" t="s">
        <v>123</v>
      </c>
      <c r="AK4" s="51"/>
      <c r="AL4" s="51"/>
      <c r="AM4" s="52"/>
      <c r="AO4" s="51" t="s">
        <v>124</v>
      </c>
      <c r="AP4" s="51"/>
      <c r="AQ4" s="51"/>
      <c r="AR4" s="52"/>
      <c r="AT4" s="51" t="s">
        <v>124</v>
      </c>
      <c r="AU4" s="51"/>
      <c r="AV4" s="51"/>
      <c r="AW4" s="52"/>
      <c r="AY4" s="51" t="s">
        <v>124</v>
      </c>
      <c r="AZ4" s="51"/>
      <c r="BA4" s="51"/>
      <c r="BB4" s="52"/>
      <c r="BD4" s="51" t="s">
        <v>124</v>
      </c>
      <c r="BE4" s="51"/>
      <c r="BF4" s="51"/>
      <c r="BG4" s="52"/>
      <c r="BI4" s="51" t="s">
        <v>125</v>
      </c>
      <c r="BJ4" s="51"/>
      <c r="BK4" s="51"/>
      <c r="BL4" s="52"/>
      <c r="BN4" s="51" t="s">
        <v>125</v>
      </c>
      <c r="BO4" s="51"/>
      <c r="BP4" s="51"/>
      <c r="BQ4" s="52"/>
      <c r="BS4" s="51" t="s">
        <v>125</v>
      </c>
      <c r="BT4" s="51"/>
      <c r="BU4" s="51"/>
      <c r="BV4" s="52"/>
      <c r="BX4" s="51" t="s">
        <v>125</v>
      </c>
      <c r="BY4" s="51"/>
      <c r="BZ4" s="51"/>
      <c r="CA4" s="52"/>
    </row>
    <row r="5" spans="1:79" s="6" customFormat="1" ht="11.25" customHeight="1">
      <c r="A5" s="90" t="s">
        <v>55</v>
      </c>
      <c r="B5" s="93" t="s">
        <v>56</v>
      </c>
      <c r="C5" s="96" t="s">
        <v>57</v>
      </c>
      <c r="D5" s="98" t="s">
        <v>58</v>
      </c>
      <c r="F5" s="90" t="s">
        <v>55</v>
      </c>
      <c r="G5" s="93" t="s">
        <v>56</v>
      </c>
      <c r="H5" s="96" t="s">
        <v>59</v>
      </c>
      <c r="I5" s="98" t="s">
        <v>58</v>
      </c>
      <c r="K5" s="90" t="s">
        <v>55</v>
      </c>
      <c r="L5" s="93" t="s">
        <v>56</v>
      </c>
      <c r="M5" s="96" t="s">
        <v>60</v>
      </c>
      <c r="N5" s="98" t="s">
        <v>58</v>
      </c>
      <c r="P5" s="90" t="s">
        <v>55</v>
      </c>
      <c r="Q5" s="93" t="s">
        <v>56</v>
      </c>
      <c r="R5" s="96" t="s">
        <v>61</v>
      </c>
      <c r="S5" s="98" t="s">
        <v>58</v>
      </c>
      <c r="U5" s="90" t="s">
        <v>55</v>
      </c>
      <c r="V5" s="93" t="s">
        <v>56</v>
      </c>
      <c r="W5" s="96" t="s">
        <v>57</v>
      </c>
      <c r="X5" s="98" t="s">
        <v>58</v>
      </c>
      <c r="Z5" s="90" t="s">
        <v>55</v>
      </c>
      <c r="AA5" s="93" t="s">
        <v>56</v>
      </c>
      <c r="AB5" s="96" t="s">
        <v>59</v>
      </c>
      <c r="AC5" s="98" t="s">
        <v>58</v>
      </c>
      <c r="AE5" s="90" t="s">
        <v>55</v>
      </c>
      <c r="AF5" s="93" t="s">
        <v>56</v>
      </c>
      <c r="AG5" s="96" t="s">
        <v>60</v>
      </c>
      <c r="AH5" s="98" t="s">
        <v>58</v>
      </c>
      <c r="AJ5" s="90" t="s">
        <v>55</v>
      </c>
      <c r="AK5" s="93" t="s">
        <v>56</v>
      </c>
      <c r="AL5" s="96" t="s">
        <v>61</v>
      </c>
      <c r="AM5" s="98" t="s">
        <v>58</v>
      </c>
      <c r="AO5" s="90" t="s">
        <v>55</v>
      </c>
      <c r="AP5" s="93" t="s">
        <v>56</v>
      </c>
      <c r="AQ5" s="96" t="s">
        <v>57</v>
      </c>
      <c r="AR5" s="98" t="s">
        <v>58</v>
      </c>
      <c r="AT5" s="90" t="s">
        <v>55</v>
      </c>
      <c r="AU5" s="93" t="s">
        <v>56</v>
      </c>
      <c r="AV5" s="96" t="s">
        <v>59</v>
      </c>
      <c r="AW5" s="98" t="s">
        <v>58</v>
      </c>
      <c r="AY5" s="90" t="s">
        <v>55</v>
      </c>
      <c r="AZ5" s="93" t="s">
        <v>56</v>
      </c>
      <c r="BA5" s="96" t="s">
        <v>60</v>
      </c>
      <c r="BB5" s="98" t="s">
        <v>58</v>
      </c>
      <c r="BD5" s="90" t="s">
        <v>55</v>
      </c>
      <c r="BE5" s="93" t="s">
        <v>56</v>
      </c>
      <c r="BF5" s="96" t="s">
        <v>61</v>
      </c>
      <c r="BG5" s="98" t="s">
        <v>58</v>
      </c>
      <c r="BI5" s="90" t="s">
        <v>55</v>
      </c>
      <c r="BJ5" s="93" t="s">
        <v>56</v>
      </c>
      <c r="BK5" s="96" t="s">
        <v>57</v>
      </c>
      <c r="BL5" s="98" t="s">
        <v>58</v>
      </c>
      <c r="BN5" s="90" t="s">
        <v>55</v>
      </c>
      <c r="BO5" s="93" t="s">
        <v>56</v>
      </c>
      <c r="BP5" s="96" t="s">
        <v>59</v>
      </c>
      <c r="BQ5" s="98" t="s">
        <v>58</v>
      </c>
      <c r="BS5" s="90" t="s">
        <v>55</v>
      </c>
      <c r="BT5" s="93" t="s">
        <v>56</v>
      </c>
      <c r="BU5" s="96" t="s">
        <v>60</v>
      </c>
      <c r="BV5" s="98" t="s">
        <v>58</v>
      </c>
      <c r="BX5" s="90" t="s">
        <v>55</v>
      </c>
      <c r="BY5" s="93" t="s">
        <v>56</v>
      </c>
      <c r="BZ5" s="96" t="s">
        <v>61</v>
      </c>
      <c r="CA5" s="98" t="s">
        <v>58</v>
      </c>
    </row>
    <row r="6" spans="1:79" s="6" customFormat="1" ht="11.25" customHeight="1">
      <c r="A6" s="91"/>
      <c r="B6" s="94"/>
      <c r="C6" s="97"/>
      <c r="D6" s="99"/>
      <c r="F6" s="91"/>
      <c r="G6" s="94"/>
      <c r="H6" s="97"/>
      <c r="I6" s="99"/>
      <c r="K6" s="91"/>
      <c r="L6" s="94"/>
      <c r="M6" s="97"/>
      <c r="N6" s="99"/>
      <c r="P6" s="91"/>
      <c r="Q6" s="94"/>
      <c r="R6" s="97"/>
      <c r="S6" s="99"/>
      <c r="U6" s="91"/>
      <c r="V6" s="94"/>
      <c r="W6" s="97"/>
      <c r="X6" s="99"/>
      <c r="Z6" s="91"/>
      <c r="AA6" s="94"/>
      <c r="AB6" s="97"/>
      <c r="AC6" s="99"/>
      <c r="AE6" s="91"/>
      <c r="AF6" s="94"/>
      <c r="AG6" s="97"/>
      <c r="AH6" s="99"/>
      <c r="AJ6" s="91"/>
      <c r="AK6" s="94"/>
      <c r="AL6" s="97"/>
      <c r="AM6" s="99"/>
      <c r="AO6" s="91"/>
      <c r="AP6" s="94"/>
      <c r="AQ6" s="97"/>
      <c r="AR6" s="99"/>
      <c r="AT6" s="91"/>
      <c r="AU6" s="94"/>
      <c r="AV6" s="97"/>
      <c r="AW6" s="99"/>
      <c r="AY6" s="91"/>
      <c r="AZ6" s="94"/>
      <c r="BA6" s="97"/>
      <c r="BB6" s="99"/>
      <c r="BD6" s="91"/>
      <c r="BE6" s="94"/>
      <c r="BF6" s="97"/>
      <c r="BG6" s="99"/>
      <c r="BI6" s="91"/>
      <c r="BJ6" s="94"/>
      <c r="BK6" s="97"/>
      <c r="BL6" s="99"/>
      <c r="BN6" s="91"/>
      <c r="BO6" s="94"/>
      <c r="BP6" s="97"/>
      <c r="BQ6" s="99"/>
      <c r="BS6" s="91"/>
      <c r="BT6" s="94"/>
      <c r="BU6" s="97"/>
      <c r="BV6" s="99"/>
      <c r="BX6" s="91"/>
      <c r="BY6" s="94"/>
      <c r="BZ6" s="97"/>
      <c r="CA6" s="99"/>
    </row>
    <row r="7" spans="1:79" s="6" customFormat="1" ht="11.25" customHeight="1">
      <c r="A7" s="91"/>
      <c r="B7" s="94"/>
      <c r="C7" s="97"/>
      <c r="D7" s="99"/>
      <c r="F7" s="91"/>
      <c r="G7" s="94"/>
      <c r="H7" s="97"/>
      <c r="I7" s="99"/>
      <c r="K7" s="91"/>
      <c r="L7" s="94"/>
      <c r="M7" s="97"/>
      <c r="N7" s="99"/>
      <c r="P7" s="91"/>
      <c r="Q7" s="94"/>
      <c r="R7" s="97"/>
      <c r="S7" s="99"/>
      <c r="U7" s="91"/>
      <c r="V7" s="94"/>
      <c r="W7" s="97"/>
      <c r="X7" s="99"/>
      <c r="Z7" s="91"/>
      <c r="AA7" s="94"/>
      <c r="AB7" s="97"/>
      <c r="AC7" s="99"/>
      <c r="AE7" s="91"/>
      <c r="AF7" s="94"/>
      <c r="AG7" s="97"/>
      <c r="AH7" s="99"/>
      <c r="AJ7" s="91"/>
      <c r="AK7" s="94"/>
      <c r="AL7" s="97"/>
      <c r="AM7" s="99"/>
      <c r="AO7" s="91"/>
      <c r="AP7" s="94"/>
      <c r="AQ7" s="97"/>
      <c r="AR7" s="99"/>
      <c r="AT7" s="91"/>
      <c r="AU7" s="94"/>
      <c r="AV7" s="97"/>
      <c r="AW7" s="99"/>
      <c r="AY7" s="91"/>
      <c r="AZ7" s="94"/>
      <c r="BA7" s="97"/>
      <c r="BB7" s="99"/>
      <c r="BD7" s="91"/>
      <c r="BE7" s="94"/>
      <c r="BF7" s="97"/>
      <c r="BG7" s="99"/>
      <c r="BI7" s="91"/>
      <c r="BJ7" s="94"/>
      <c r="BK7" s="97"/>
      <c r="BL7" s="99"/>
      <c r="BN7" s="91"/>
      <c r="BO7" s="94"/>
      <c r="BP7" s="97"/>
      <c r="BQ7" s="99"/>
      <c r="BS7" s="91"/>
      <c r="BT7" s="94"/>
      <c r="BU7" s="97"/>
      <c r="BV7" s="99"/>
      <c r="BX7" s="91"/>
      <c r="BY7" s="94"/>
      <c r="BZ7" s="97"/>
      <c r="CA7" s="99"/>
    </row>
    <row r="8" spans="1:79" s="3" customFormat="1" ht="10.5" customHeight="1">
      <c r="A8" s="92"/>
      <c r="B8" s="95"/>
      <c r="C8" s="53" t="s">
        <v>62</v>
      </c>
      <c r="D8" s="8" t="s">
        <v>63</v>
      </c>
      <c r="F8" s="92"/>
      <c r="G8" s="95"/>
      <c r="H8" s="53" t="s">
        <v>63</v>
      </c>
      <c r="I8" s="8" t="s">
        <v>63</v>
      </c>
      <c r="K8" s="92"/>
      <c r="L8" s="95"/>
      <c r="M8" s="53" t="s">
        <v>64</v>
      </c>
      <c r="N8" s="8" t="s">
        <v>63</v>
      </c>
      <c r="P8" s="92"/>
      <c r="Q8" s="95"/>
      <c r="R8" s="53" t="s">
        <v>62</v>
      </c>
      <c r="S8" s="8" t="s">
        <v>63</v>
      </c>
      <c r="U8" s="92"/>
      <c r="V8" s="95"/>
      <c r="W8" s="53" t="s">
        <v>62</v>
      </c>
      <c r="X8" s="8" t="s">
        <v>63</v>
      </c>
      <c r="Z8" s="92"/>
      <c r="AA8" s="95"/>
      <c r="AB8" s="53" t="s">
        <v>63</v>
      </c>
      <c r="AC8" s="8" t="s">
        <v>63</v>
      </c>
      <c r="AE8" s="92"/>
      <c r="AF8" s="95"/>
      <c r="AG8" s="53" t="s">
        <v>64</v>
      </c>
      <c r="AH8" s="8" t="s">
        <v>63</v>
      </c>
      <c r="AJ8" s="92"/>
      <c r="AK8" s="95"/>
      <c r="AL8" s="53" t="s">
        <v>62</v>
      </c>
      <c r="AM8" s="8" t="s">
        <v>63</v>
      </c>
      <c r="AO8" s="92"/>
      <c r="AP8" s="95"/>
      <c r="AQ8" s="53" t="s">
        <v>62</v>
      </c>
      <c r="AR8" s="8" t="s">
        <v>63</v>
      </c>
      <c r="AT8" s="92"/>
      <c r="AU8" s="95"/>
      <c r="AV8" s="53" t="s">
        <v>63</v>
      </c>
      <c r="AW8" s="8" t="s">
        <v>63</v>
      </c>
      <c r="AY8" s="92"/>
      <c r="AZ8" s="95"/>
      <c r="BA8" s="53" t="s">
        <v>64</v>
      </c>
      <c r="BB8" s="8" t="s">
        <v>63</v>
      </c>
      <c r="BD8" s="92"/>
      <c r="BE8" s="95"/>
      <c r="BF8" s="53" t="s">
        <v>62</v>
      </c>
      <c r="BG8" s="8" t="s">
        <v>63</v>
      </c>
      <c r="BI8" s="92"/>
      <c r="BJ8" s="95"/>
      <c r="BK8" s="53" t="s">
        <v>62</v>
      </c>
      <c r="BL8" s="8" t="s">
        <v>63</v>
      </c>
      <c r="BN8" s="92"/>
      <c r="BO8" s="95"/>
      <c r="BP8" s="53" t="s">
        <v>63</v>
      </c>
      <c r="BQ8" s="8" t="s">
        <v>63</v>
      </c>
      <c r="BS8" s="92"/>
      <c r="BT8" s="95"/>
      <c r="BU8" s="53" t="s">
        <v>64</v>
      </c>
      <c r="BV8" s="8" t="s">
        <v>63</v>
      </c>
      <c r="BX8" s="92"/>
      <c r="BY8" s="95"/>
      <c r="BZ8" s="53" t="s">
        <v>62</v>
      </c>
      <c r="CA8" s="8" t="s">
        <v>63</v>
      </c>
    </row>
    <row r="9" spans="1:79" ht="15.75" customHeight="1">
      <c r="A9" s="54" t="s">
        <v>65</v>
      </c>
      <c r="B9" s="55" t="s">
        <v>66</v>
      </c>
      <c r="C9" s="56">
        <f>'指標35-50元表'!D9</f>
        <v>454134</v>
      </c>
      <c r="D9" s="57">
        <f>'指標35-50元表'!E9</f>
        <v>102.01</v>
      </c>
      <c r="F9" s="54" t="s">
        <v>65</v>
      </c>
      <c r="G9" s="55" t="s">
        <v>66</v>
      </c>
      <c r="H9" s="58">
        <f>'指標35-50元表'!J9</f>
        <v>1456.422</v>
      </c>
      <c r="I9" s="57">
        <f>'指標35-50元表'!K9</f>
        <v>99.31</v>
      </c>
      <c r="K9" s="54" t="s">
        <v>65</v>
      </c>
      <c r="L9" s="55" t="s">
        <v>66</v>
      </c>
      <c r="M9" s="59">
        <f>'指標35-50元表'!P9</f>
        <v>2.17</v>
      </c>
      <c r="N9" s="57">
        <f>'指標35-50元表'!Q9</f>
        <v>99.54</v>
      </c>
      <c r="P9" s="54" t="s">
        <v>65</v>
      </c>
      <c r="Q9" s="55" t="s">
        <v>66</v>
      </c>
      <c r="R9" s="56">
        <f>'指標35-50元表'!V9</f>
        <v>14399</v>
      </c>
      <c r="S9" s="57">
        <f>'指標35-50元表'!W9</f>
        <v>103.62</v>
      </c>
      <c r="U9" s="54" t="s">
        <v>65</v>
      </c>
      <c r="V9" s="55" t="s">
        <v>66</v>
      </c>
      <c r="W9" s="56">
        <f>'指標35-50元表'!AB9</f>
        <v>242867</v>
      </c>
      <c r="X9" s="57">
        <f>'指標35-50元表'!AC9</f>
        <v>103.71</v>
      </c>
      <c r="Z9" s="54" t="s">
        <v>65</v>
      </c>
      <c r="AA9" s="55" t="s">
        <v>66</v>
      </c>
      <c r="AB9" s="58">
        <f>'指標35-50元表'!AH9</f>
        <v>47.588</v>
      </c>
      <c r="AC9" s="57">
        <f>'指標35-50元表'!AI9</f>
        <v>101.98</v>
      </c>
      <c r="AE9" s="54" t="s">
        <v>65</v>
      </c>
      <c r="AF9" s="55" t="s">
        <v>66</v>
      </c>
      <c r="AG9" s="59">
        <f>'指標35-50元表'!AN9</f>
        <v>15.91</v>
      </c>
      <c r="AH9" s="57">
        <f>'指標35-50元表'!AO9</f>
        <v>100.25</v>
      </c>
      <c r="AJ9" s="54" t="s">
        <v>65</v>
      </c>
      <c r="AK9" s="55" t="s">
        <v>66</v>
      </c>
      <c r="AL9" s="56">
        <f>'指標35-50元表'!AT9</f>
        <v>32076</v>
      </c>
      <c r="AM9" s="57">
        <f>'指標35-50元表'!AU9</f>
        <v>101.42</v>
      </c>
      <c r="AO9" s="54" t="s">
        <v>65</v>
      </c>
      <c r="AP9" s="55" t="s">
        <v>66</v>
      </c>
      <c r="AQ9" s="56">
        <f>'指標35-50元表'!AZ9</f>
        <v>183390</v>
      </c>
      <c r="AR9" s="57">
        <f>'指標35-50元表'!BA9</f>
        <v>100.43</v>
      </c>
      <c r="AT9" s="54" t="s">
        <v>65</v>
      </c>
      <c r="AU9" s="55" t="s">
        <v>66</v>
      </c>
      <c r="AV9" s="58">
        <f>'指標35-50元表'!BF9</f>
        <v>1226.285</v>
      </c>
      <c r="AW9" s="57">
        <f>'指標35-50元表'!BG9</f>
        <v>99.07</v>
      </c>
      <c r="AY9" s="54" t="s">
        <v>65</v>
      </c>
      <c r="AZ9" s="55" t="s">
        <v>66</v>
      </c>
      <c r="BA9" s="59">
        <f>'指標35-50元表'!BL9</f>
        <v>1.61</v>
      </c>
      <c r="BB9" s="57">
        <f>'指標35-50元表'!BM9</f>
        <v>98.17</v>
      </c>
      <c r="BD9" s="54" t="s">
        <v>65</v>
      </c>
      <c r="BE9" s="55" t="s">
        <v>66</v>
      </c>
      <c r="BF9" s="56">
        <f>'指標35-50元表'!BR9</f>
        <v>9267</v>
      </c>
      <c r="BG9" s="57">
        <f>'指標35-50元表'!BS9</f>
        <v>103.32</v>
      </c>
      <c r="BI9" s="54" t="s">
        <v>65</v>
      </c>
      <c r="BJ9" s="55" t="s">
        <v>66</v>
      </c>
      <c r="BK9" s="56">
        <f>'指標35-50元表'!BX9</f>
        <v>27877</v>
      </c>
      <c r="BL9" s="57">
        <f>'指標35-50元表'!BY9</f>
        <v>98.25</v>
      </c>
      <c r="BN9" s="54" t="s">
        <v>65</v>
      </c>
      <c r="BO9" s="55" t="s">
        <v>66</v>
      </c>
      <c r="BP9" s="58">
        <f>'指標35-50元表'!CD9</f>
        <v>182.549</v>
      </c>
      <c r="BQ9" s="57">
        <f>'指標35-50元表'!CE9</f>
        <v>100.2</v>
      </c>
      <c r="BS9" s="54" t="s">
        <v>65</v>
      </c>
      <c r="BT9" s="55" t="s">
        <v>66</v>
      </c>
      <c r="BU9" s="59">
        <f>'指標35-50元表'!CJ9</f>
        <v>2.29</v>
      </c>
      <c r="BV9" s="57">
        <f>'指標35-50元表'!CK9</f>
        <v>97.86</v>
      </c>
      <c r="BX9" s="54" t="s">
        <v>65</v>
      </c>
      <c r="BY9" s="55" t="s">
        <v>66</v>
      </c>
      <c r="BZ9" s="56">
        <f>'指標35-50元表'!CP9</f>
        <v>6671</v>
      </c>
      <c r="CA9" s="57">
        <f>'指標35-50元表'!CQ9</f>
        <v>100.41</v>
      </c>
    </row>
    <row r="10" spans="1:79" ht="15.75" customHeight="1">
      <c r="A10" s="60" t="s">
        <v>65</v>
      </c>
      <c r="B10" s="61" t="s">
        <v>67</v>
      </c>
      <c r="C10" s="62">
        <f>'指標35-50元表'!D10</f>
        <v>454973</v>
      </c>
      <c r="D10" s="63">
        <f>'指標35-50元表'!E10</f>
        <v>102.03</v>
      </c>
      <c r="F10" s="60" t="s">
        <v>65</v>
      </c>
      <c r="G10" s="61" t="s">
        <v>67</v>
      </c>
      <c r="H10" s="64">
        <f>'指標35-50元表'!J10</f>
        <v>1458.153</v>
      </c>
      <c r="I10" s="63">
        <f>'指標35-50元表'!K10</f>
        <v>99.31</v>
      </c>
      <c r="K10" s="60" t="s">
        <v>65</v>
      </c>
      <c r="L10" s="61" t="s">
        <v>67</v>
      </c>
      <c r="M10" s="65">
        <f>'指標35-50元表'!P10</f>
        <v>2.17</v>
      </c>
      <c r="N10" s="63">
        <f>'指標35-50元表'!Q10</f>
        <v>99.54</v>
      </c>
      <c r="P10" s="60" t="s">
        <v>65</v>
      </c>
      <c r="Q10" s="61" t="s">
        <v>67</v>
      </c>
      <c r="R10" s="62">
        <f>'指標35-50元表'!V10</f>
        <v>14399</v>
      </c>
      <c r="S10" s="63">
        <f>'指標35-50元表'!W10</f>
        <v>103.51</v>
      </c>
      <c r="U10" s="60" t="s">
        <v>65</v>
      </c>
      <c r="V10" s="61" t="s">
        <v>67</v>
      </c>
      <c r="W10" s="62">
        <f>'指標35-50元表'!AB10</f>
        <v>243432</v>
      </c>
      <c r="X10" s="63">
        <f>'指標35-50元表'!AC10</f>
        <v>103.73</v>
      </c>
      <c r="Z10" s="60" t="s">
        <v>65</v>
      </c>
      <c r="AA10" s="61" t="s">
        <v>67</v>
      </c>
      <c r="AB10" s="64">
        <f>'指標35-50元表'!AH10</f>
        <v>47.708</v>
      </c>
      <c r="AC10" s="63">
        <f>'指標35-50元表'!AI10</f>
        <v>102.02</v>
      </c>
      <c r="AE10" s="60" t="s">
        <v>65</v>
      </c>
      <c r="AF10" s="61" t="s">
        <v>67</v>
      </c>
      <c r="AG10" s="65">
        <f>'指標35-50元表'!AN10</f>
        <v>15.92</v>
      </c>
      <c r="AH10" s="63">
        <f>'指標35-50元表'!AO10</f>
        <v>100.25</v>
      </c>
      <c r="AJ10" s="60" t="s">
        <v>65</v>
      </c>
      <c r="AK10" s="61" t="s">
        <v>67</v>
      </c>
      <c r="AL10" s="62">
        <f>'指標35-50元表'!AT10</f>
        <v>32046</v>
      </c>
      <c r="AM10" s="63">
        <f>'指標35-50元表'!AU10</f>
        <v>101.4</v>
      </c>
      <c r="AO10" s="60" t="s">
        <v>65</v>
      </c>
      <c r="AP10" s="61" t="s">
        <v>67</v>
      </c>
      <c r="AQ10" s="62">
        <f>'指標35-50元表'!AZ10</f>
        <v>183621</v>
      </c>
      <c r="AR10" s="63">
        <f>'指標35-50元表'!BA10</f>
        <v>100.45</v>
      </c>
      <c r="AT10" s="60" t="s">
        <v>65</v>
      </c>
      <c r="AU10" s="61" t="s">
        <v>67</v>
      </c>
      <c r="AV10" s="64">
        <f>'指標35-50元表'!BF10</f>
        <v>1227.803</v>
      </c>
      <c r="AW10" s="63">
        <f>'指標35-50元表'!BG10</f>
        <v>99.08</v>
      </c>
      <c r="AY10" s="60" t="s">
        <v>65</v>
      </c>
      <c r="AZ10" s="61" t="s">
        <v>67</v>
      </c>
      <c r="BA10" s="65">
        <f>'指標35-50元表'!BL10</f>
        <v>1.61</v>
      </c>
      <c r="BB10" s="63">
        <f>'指標35-50元表'!BM10</f>
        <v>98.17</v>
      </c>
      <c r="BD10" s="60" t="s">
        <v>65</v>
      </c>
      <c r="BE10" s="61" t="s">
        <v>67</v>
      </c>
      <c r="BF10" s="62">
        <f>'指標35-50元表'!BR10</f>
        <v>9266</v>
      </c>
      <c r="BG10" s="63">
        <f>'指標35-50元表'!BS10</f>
        <v>103.16</v>
      </c>
      <c r="BI10" s="60" t="s">
        <v>65</v>
      </c>
      <c r="BJ10" s="61" t="s">
        <v>67</v>
      </c>
      <c r="BK10" s="62">
        <f>'指標35-50元表'!BX10</f>
        <v>27920</v>
      </c>
      <c r="BL10" s="63">
        <f>'指標35-50元表'!BY10</f>
        <v>98.26</v>
      </c>
      <c r="BN10" s="60" t="s">
        <v>65</v>
      </c>
      <c r="BO10" s="61" t="s">
        <v>67</v>
      </c>
      <c r="BP10" s="64">
        <f>'指標35-50元表'!CD10</f>
        <v>182.642</v>
      </c>
      <c r="BQ10" s="63">
        <f>'指標35-50元表'!CE10</f>
        <v>100.21</v>
      </c>
      <c r="BS10" s="60" t="s">
        <v>65</v>
      </c>
      <c r="BT10" s="61" t="s">
        <v>67</v>
      </c>
      <c r="BU10" s="65">
        <f>'指標35-50元表'!CJ10</f>
        <v>2.29</v>
      </c>
      <c r="BV10" s="63">
        <f>'指標35-50元表'!CK10</f>
        <v>97.45</v>
      </c>
      <c r="BX10" s="60" t="s">
        <v>65</v>
      </c>
      <c r="BY10" s="61" t="s">
        <v>67</v>
      </c>
      <c r="BZ10" s="62">
        <f>'指標35-50元表'!CP10</f>
        <v>6674</v>
      </c>
      <c r="CA10" s="63">
        <f>'指標35-50元表'!CQ10</f>
        <v>100.39</v>
      </c>
    </row>
    <row r="11" spans="1:79" ht="15.75" customHeight="1">
      <c r="A11" s="66" t="s">
        <v>65</v>
      </c>
      <c r="B11" s="67" t="s">
        <v>68</v>
      </c>
      <c r="C11" s="68">
        <f>'指標35-50元表'!D11</f>
        <v>279977</v>
      </c>
      <c r="D11" s="69">
        <f>'指標35-50元表'!E11</f>
        <v>94.75</v>
      </c>
      <c r="F11" s="66" t="s">
        <v>65</v>
      </c>
      <c r="G11" s="67" t="s">
        <v>68</v>
      </c>
      <c r="H11" s="70">
        <f>'指標35-50元表'!J11</f>
        <v>1097.171</v>
      </c>
      <c r="I11" s="69">
        <f>'指標35-50元表'!K11</f>
        <v>96.78</v>
      </c>
      <c r="K11" s="66" t="s">
        <v>65</v>
      </c>
      <c r="L11" s="67" t="s">
        <v>68</v>
      </c>
      <c r="M11" s="71">
        <f>'指標35-50元表'!P11</f>
        <v>1.79</v>
      </c>
      <c r="N11" s="69">
        <f>'指標35-50元表'!Q11</f>
        <v>71.6</v>
      </c>
      <c r="P11" s="66" t="s">
        <v>65</v>
      </c>
      <c r="Q11" s="67" t="s">
        <v>68</v>
      </c>
      <c r="R11" s="68">
        <f>'指標35-50元表'!V11</f>
        <v>14274</v>
      </c>
      <c r="S11" s="69">
        <f>'指標35-50元表'!W11</f>
        <v>137.16</v>
      </c>
      <c r="U11" s="66" t="s">
        <v>65</v>
      </c>
      <c r="V11" s="67" t="s">
        <v>68</v>
      </c>
      <c r="W11" s="68">
        <f>'指標35-50元表'!AB11</f>
        <v>125595</v>
      </c>
      <c r="X11" s="69">
        <f>'指標35-50元表'!AC11</f>
        <v>94.55</v>
      </c>
      <c r="Z11" s="66" t="s">
        <v>65</v>
      </c>
      <c r="AA11" s="67" t="s">
        <v>68</v>
      </c>
      <c r="AB11" s="70">
        <f>'指標35-50元表'!AH11</f>
        <v>22.629</v>
      </c>
      <c r="AC11" s="69">
        <f>'指標35-50元表'!AI11</f>
        <v>84.72</v>
      </c>
      <c r="AE11" s="66" t="s">
        <v>65</v>
      </c>
      <c r="AF11" s="67" t="s">
        <v>68</v>
      </c>
      <c r="AG11" s="71">
        <f>'指標35-50元表'!AN11</f>
        <v>10.85</v>
      </c>
      <c r="AH11" s="69">
        <f>'指標35-50元表'!AO11</f>
        <v>98.91</v>
      </c>
      <c r="AJ11" s="66" t="s">
        <v>65</v>
      </c>
      <c r="AK11" s="67" t="s">
        <v>68</v>
      </c>
      <c r="AL11" s="68">
        <f>'指標35-50元表'!AT11</f>
        <v>51175</v>
      </c>
      <c r="AM11" s="69">
        <f>'指標35-50元表'!AU11</f>
        <v>112.88</v>
      </c>
      <c r="AO11" s="66" t="s">
        <v>65</v>
      </c>
      <c r="AP11" s="67" t="s">
        <v>68</v>
      </c>
      <c r="AQ11" s="68">
        <f>'指標35-50元表'!AZ11</f>
        <v>135539</v>
      </c>
      <c r="AR11" s="69">
        <f>'指標35-50元表'!BA11</f>
        <v>94.88</v>
      </c>
      <c r="AT11" s="66" t="s">
        <v>65</v>
      </c>
      <c r="AU11" s="67" t="s">
        <v>68</v>
      </c>
      <c r="AV11" s="70">
        <f>'指標35-50元表'!BF11</f>
        <v>911.148</v>
      </c>
      <c r="AW11" s="69">
        <f>'指標35-50元表'!BG11</f>
        <v>96.77</v>
      </c>
      <c r="AY11" s="66" t="s">
        <v>65</v>
      </c>
      <c r="AZ11" s="67" t="s">
        <v>68</v>
      </c>
      <c r="BA11" s="71">
        <f>'指標35-50元表'!BL11</f>
        <v>1.53</v>
      </c>
      <c r="BB11" s="69">
        <f>'指標35-50元表'!BM11</f>
        <v>65.67</v>
      </c>
      <c r="BD11" s="66" t="s">
        <v>65</v>
      </c>
      <c r="BE11" s="67" t="s">
        <v>68</v>
      </c>
      <c r="BF11" s="68">
        <f>'指標35-50元表'!BR11</f>
        <v>9731</v>
      </c>
      <c r="BG11" s="69">
        <f>'指標35-50元表'!BS11</f>
        <v>149.71</v>
      </c>
      <c r="BI11" s="66" t="s">
        <v>65</v>
      </c>
      <c r="BJ11" s="67" t="s">
        <v>68</v>
      </c>
      <c r="BK11" s="68">
        <f>'指標35-50元表'!BX11</f>
        <v>18843</v>
      </c>
      <c r="BL11" s="69">
        <f>'指標35-50元表'!BY11</f>
        <v>95.22</v>
      </c>
      <c r="BN11" s="66" t="s">
        <v>65</v>
      </c>
      <c r="BO11" s="67" t="s">
        <v>68</v>
      </c>
      <c r="BP11" s="70">
        <f>'指標35-50元表'!CD11</f>
        <v>163.394</v>
      </c>
      <c r="BQ11" s="69">
        <f>'指標35-50元表'!CE11</f>
        <v>98.76</v>
      </c>
      <c r="BS11" s="66" t="s">
        <v>65</v>
      </c>
      <c r="BT11" s="67" t="s">
        <v>68</v>
      </c>
      <c r="BU11" s="71">
        <f>'指標35-50元表'!CJ11</f>
        <v>1.98</v>
      </c>
      <c r="BV11" s="69">
        <f>'指標35-50元表'!CK11</f>
        <v>93.84</v>
      </c>
      <c r="BX11" s="66" t="s">
        <v>65</v>
      </c>
      <c r="BY11" s="67" t="s">
        <v>68</v>
      </c>
      <c r="BZ11" s="68">
        <f>'指標35-50元表'!CP11</f>
        <v>5831</v>
      </c>
      <c r="CA11" s="69">
        <f>'指標35-50元表'!CQ11</f>
        <v>102.68</v>
      </c>
    </row>
    <row r="12" spans="1:79" ht="15.75" customHeight="1">
      <c r="A12" s="72">
        <f>'指標35-50元表'!A12</f>
        <v>9</v>
      </c>
      <c r="B12" s="55" t="s">
        <v>69</v>
      </c>
      <c r="C12" s="56">
        <f>'指標35-50元表'!D12</f>
        <v>457497</v>
      </c>
      <c r="D12" s="57">
        <f>'指標35-50元表'!E12</f>
        <v>101.61</v>
      </c>
      <c r="F12" s="72">
        <f>'指標35-50元表'!G12</f>
        <v>6</v>
      </c>
      <c r="G12" s="55" t="s">
        <v>69</v>
      </c>
      <c r="H12" s="58">
        <f>'指標35-50元表'!J12</f>
        <v>1480.378</v>
      </c>
      <c r="I12" s="57">
        <f>'指標35-50元表'!K12</f>
        <v>99.14</v>
      </c>
      <c r="K12" s="72">
        <f>'指標35-50元表'!M12</f>
        <v>10</v>
      </c>
      <c r="L12" s="55" t="s">
        <v>69</v>
      </c>
      <c r="M12" s="59">
        <f>'指標35-50元表'!P12</f>
        <v>2.14</v>
      </c>
      <c r="N12" s="57">
        <f>'指標35-50元表'!Q12</f>
        <v>99.07</v>
      </c>
      <c r="P12" s="72">
        <f>'指標35-50元表'!S12</f>
        <v>13</v>
      </c>
      <c r="Q12" s="55" t="s">
        <v>69</v>
      </c>
      <c r="R12" s="56">
        <f>'指標35-50元表'!V12</f>
        <v>14470</v>
      </c>
      <c r="S12" s="57">
        <f>'指標35-50元表'!W12</f>
        <v>103.56</v>
      </c>
      <c r="U12" s="72">
        <f>'指標35-50元表'!Y12</f>
        <v>15</v>
      </c>
      <c r="V12" s="55" t="s">
        <v>69</v>
      </c>
      <c r="W12" s="56">
        <f>'指標35-50元表'!AB12</f>
        <v>236752</v>
      </c>
      <c r="X12" s="57">
        <f>'指標35-50元表'!AC12</f>
        <v>103.11</v>
      </c>
      <c r="Z12" s="72">
        <f>'指標35-50元表'!AE12</f>
        <v>14</v>
      </c>
      <c r="AA12" s="55" t="s">
        <v>69</v>
      </c>
      <c r="AB12" s="58">
        <f>'指標35-50元表'!AH12</f>
        <v>46.034</v>
      </c>
      <c r="AC12" s="57">
        <f>'指標35-50元表'!AI12</f>
        <v>101.2</v>
      </c>
      <c r="AE12" s="72">
        <f>'指標35-50元表'!AK12</f>
        <v>8</v>
      </c>
      <c r="AF12" s="55" t="s">
        <v>69</v>
      </c>
      <c r="AG12" s="59">
        <f>'指標35-50元表'!AN12</f>
        <v>16.14</v>
      </c>
      <c r="AH12" s="57">
        <f>'指標35-50元表'!AO12</f>
        <v>101</v>
      </c>
      <c r="AJ12" s="72">
        <f>'指標35-50元表'!AQ12</f>
        <v>13</v>
      </c>
      <c r="AK12" s="55" t="s">
        <v>69</v>
      </c>
      <c r="AL12" s="56">
        <f>'指標35-50元表'!AT12</f>
        <v>31861</v>
      </c>
      <c r="AM12" s="57">
        <f>'指標35-50元表'!AU12</f>
        <v>100.88</v>
      </c>
      <c r="AO12" s="72">
        <f>'指標35-50元表'!AW12</f>
        <v>4</v>
      </c>
      <c r="AP12" s="55" t="s">
        <v>69</v>
      </c>
      <c r="AQ12" s="56">
        <f>'指標35-50元表'!AZ12</f>
        <v>191309</v>
      </c>
      <c r="AR12" s="57">
        <f>'指標35-50元表'!BA12</f>
        <v>100.4</v>
      </c>
      <c r="AT12" s="72">
        <f>'指標35-50元表'!BC12</f>
        <v>6</v>
      </c>
      <c r="AU12" s="55" t="s">
        <v>69</v>
      </c>
      <c r="AV12" s="58">
        <f>'指標35-50元表'!BF12</f>
        <v>1238.754</v>
      </c>
      <c r="AW12" s="57">
        <f>'指標35-50元表'!BG12</f>
        <v>99.05</v>
      </c>
      <c r="AY12" s="72">
        <f>'指標35-50元表'!BI12</f>
        <v>9</v>
      </c>
      <c r="AZ12" s="55" t="s">
        <v>69</v>
      </c>
      <c r="BA12" s="59">
        <f>'指標35-50元表'!BL12</f>
        <v>1.6</v>
      </c>
      <c r="BB12" s="57">
        <f>'指標35-50元表'!BM12</f>
        <v>98.16</v>
      </c>
      <c r="BD12" s="72">
        <f>'指標35-50元表'!BO12</f>
        <v>7</v>
      </c>
      <c r="BE12" s="55" t="s">
        <v>69</v>
      </c>
      <c r="BF12" s="56">
        <f>'指標35-50元表'!BR12</f>
        <v>9674</v>
      </c>
      <c r="BG12" s="57">
        <f>'指標35-50元表'!BS12</f>
        <v>103.49</v>
      </c>
      <c r="BI12" s="72">
        <f>'指標35-50元表'!BU12</f>
        <v>3</v>
      </c>
      <c r="BJ12" s="55" t="s">
        <v>69</v>
      </c>
      <c r="BK12" s="56">
        <f>'指標35-50元表'!BX12</f>
        <v>29437</v>
      </c>
      <c r="BL12" s="57">
        <f>'指標35-50元表'!BY12</f>
        <v>97.8</v>
      </c>
      <c r="BN12" s="72">
        <f>'指標35-50元表'!CA12</f>
        <v>4</v>
      </c>
      <c r="BO12" s="55" t="s">
        <v>69</v>
      </c>
      <c r="BP12" s="58">
        <f>'指標35-50元表'!CD12</f>
        <v>195.59</v>
      </c>
      <c r="BQ12" s="57">
        <f>'指標35-50元表'!CE12</f>
        <v>99.21</v>
      </c>
      <c r="BS12" s="72">
        <f>'指標35-50元表'!CG12</f>
        <v>12</v>
      </c>
      <c r="BT12" s="55" t="s">
        <v>69</v>
      </c>
      <c r="BU12" s="59">
        <f>'指標35-50元表'!CJ12</f>
        <v>2.26</v>
      </c>
      <c r="BV12" s="57">
        <f>'指標35-50元表'!CK12</f>
        <v>97.41</v>
      </c>
      <c r="BX12" s="72">
        <f>'指標35-50元表'!CM12</f>
        <v>11</v>
      </c>
      <c r="BY12" s="55" t="s">
        <v>69</v>
      </c>
      <c r="BZ12" s="56">
        <f>'指標35-50元表'!CP12</f>
        <v>6673</v>
      </c>
      <c r="CA12" s="57">
        <f>'指標35-50元表'!CQ12</f>
        <v>101.32</v>
      </c>
    </row>
    <row r="13" spans="1:79" ht="15.75" customHeight="1">
      <c r="A13" s="73">
        <f>'指標35-50元表'!A13</f>
        <v>4</v>
      </c>
      <c r="B13" s="61" t="s">
        <v>70</v>
      </c>
      <c r="C13" s="62">
        <f>'指標35-50元表'!D13</f>
        <v>465968</v>
      </c>
      <c r="D13" s="63">
        <f>'指標35-50元表'!E13</f>
        <v>102.61</v>
      </c>
      <c r="F13" s="73">
        <f>'指標35-50元表'!G13</f>
        <v>7</v>
      </c>
      <c r="G13" s="61" t="s">
        <v>70</v>
      </c>
      <c r="H13" s="64">
        <f>'指標35-50元表'!J13</f>
        <v>1473.617</v>
      </c>
      <c r="I13" s="63">
        <f>'指標35-50元表'!K13</f>
        <v>100.55</v>
      </c>
      <c r="K13" s="73">
        <f>'指標35-50元表'!M13</f>
        <v>6</v>
      </c>
      <c r="L13" s="61" t="s">
        <v>70</v>
      </c>
      <c r="M13" s="65">
        <f>'指標35-50元表'!P13</f>
        <v>2.25</v>
      </c>
      <c r="N13" s="63">
        <f>'指標35-50元表'!Q13</f>
        <v>100</v>
      </c>
      <c r="P13" s="73">
        <f>'指標35-50元表'!S13</f>
        <v>15</v>
      </c>
      <c r="Q13" s="61" t="s">
        <v>70</v>
      </c>
      <c r="R13" s="62">
        <f>'指標35-50元表'!V13</f>
        <v>14078</v>
      </c>
      <c r="S13" s="63">
        <f>'指標35-50元表'!W13</f>
        <v>102.01</v>
      </c>
      <c r="U13" s="73">
        <f>'指標35-50元表'!Y13</f>
        <v>4</v>
      </c>
      <c r="V13" s="61" t="s">
        <v>70</v>
      </c>
      <c r="W13" s="62">
        <f>'指標35-50元表'!AB13</f>
        <v>256492</v>
      </c>
      <c r="X13" s="63">
        <f>'指標35-50元表'!AC13</f>
        <v>104.1</v>
      </c>
      <c r="Z13" s="73">
        <f>'指標35-50元表'!AE13</f>
        <v>7</v>
      </c>
      <c r="AA13" s="61" t="s">
        <v>70</v>
      </c>
      <c r="AB13" s="64">
        <f>'指標35-50元表'!AH13</f>
        <v>48.876</v>
      </c>
      <c r="AC13" s="63">
        <f>'指標35-50元表'!AI13</f>
        <v>103.55</v>
      </c>
      <c r="AE13" s="73">
        <f>'指標35-50元表'!AK13</f>
        <v>3</v>
      </c>
      <c r="AF13" s="61" t="s">
        <v>70</v>
      </c>
      <c r="AG13" s="65">
        <f>'指標35-50元表'!AN13</f>
        <v>16.56</v>
      </c>
      <c r="AH13" s="63">
        <f>'指標35-50元表'!AO13</f>
        <v>100.3</v>
      </c>
      <c r="AJ13" s="73">
        <f>'指標35-50元表'!AQ13</f>
        <v>14</v>
      </c>
      <c r="AK13" s="61" t="s">
        <v>70</v>
      </c>
      <c r="AL13" s="62">
        <f>'指標35-50元表'!AT13</f>
        <v>31693</v>
      </c>
      <c r="AM13" s="63">
        <f>'指標35-50元表'!AU13</f>
        <v>100.25</v>
      </c>
      <c r="AO13" s="73">
        <f>'指標35-50元表'!AW13</f>
        <v>13</v>
      </c>
      <c r="AP13" s="61" t="s">
        <v>70</v>
      </c>
      <c r="AQ13" s="62">
        <f>'指標35-50元表'!AZ13</f>
        <v>179891</v>
      </c>
      <c r="AR13" s="63">
        <f>'指標35-50元表'!BA13</f>
        <v>101.39</v>
      </c>
      <c r="AT13" s="73">
        <f>'指標35-50元表'!BC13</f>
        <v>7</v>
      </c>
      <c r="AU13" s="61" t="s">
        <v>70</v>
      </c>
      <c r="AV13" s="64">
        <f>'指標35-50元表'!BF13</f>
        <v>1235.752</v>
      </c>
      <c r="AW13" s="63">
        <f>'指標35-50元表'!BG13</f>
        <v>100.22</v>
      </c>
      <c r="AY13" s="73">
        <f>'指標35-50元表'!BI13</f>
        <v>4</v>
      </c>
      <c r="AZ13" s="61" t="s">
        <v>70</v>
      </c>
      <c r="BA13" s="65">
        <f>'指標35-50元表'!BL13</f>
        <v>1.66</v>
      </c>
      <c r="BB13" s="63">
        <f>'指標35-50元表'!BM13</f>
        <v>99.4</v>
      </c>
      <c r="BD13" s="73">
        <f>'指標35-50元表'!BO13</f>
        <v>14</v>
      </c>
      <c r="BE13" s="61" t="s">
        <v>70</v>
      </c>
      <c r="BF13" s="62">
        <f>'指標35-50元表'!BR13</f>
        <v>8793</v>
      </c>
      <c r="BG13" s="63">
        <f>'指標35-50元表'!BS13</f>
        <v>101.82</v>
      </c>
      <c r="BI13" s="73">
        <f>'指標35-50元表'!BU13</f>
        <v>2</v>
      </c>
      <c r="BJ13" s="61" t="s">
        <v>70</v>
      </c>
      <c r="BK13" s="62">
        <f>'指標35-50元表'!BX13</f>
        <v>29585</v>
      </c>
      <c r="BL13" s="63">
        <f>'指標35-50元表'!BY13</f>
        <v>97.68</v>
      </c>
      <c r="BN13" s="73">
        <f>'指標35-50元表'!CA13</f>
        <v>6</v>
      </c>
      <c r="BO13" s="61" t="s">
        <v>70</v>
      </c>
      <c r="BP13" s="64">
        <f>'指標35-50元表'!CD13</f>
        <v>188.989</v>
      </c>
      <c r="BQ13" s="63">
        <f>'指標35-50元表'!CE13</f>
        <v>101.95</v>
      </c>
      <c r="BS13" s="73">
        <f>'指標35-50元表'!CG13</f>
        <v>5</v>
      </c>
      <c r="BT13" s="61" t="s">
        <v>70</v>
      </c>
      <c r="BU13" s="65">
        <f>'指標35-50元表'!CJ13</f>
        <v>2.41</v>
      </c>
      <c r="BV13" s="63">
        <f>'指標35-50元表'!CK13</f>
        <v>97.97</v>
      </c>
      <c r="BX13" s="73">
        <f>'指標35-50元表'!CM13</f>
        <v>15</v>
      </c>
      <c r="BY13" s="61" t="s">
        <v>70</v>
      </c>
      <c r="BZ13" s="62">
        <f>'指標35-50元表'!CP13</f>
        <v>6507</v>
      </c>
      <c r="CA13" s="63">
        <f>'指標35-50元表'!CQ13</f>
        <v>98.16</v>
      </c>
    </row>
    <row r="14" spans="1:79" ht="15.75" customHeight="1">
      <c r="A14" s="73">
        <f>'指標35-50元表'!A14</f>
        <v>10</v>
      </c>
      <c r="B14" s="61" t="s">
        <v>71</v>
      </c>
      <c r="C14" s="62">
        <f>'指標35-50元表'!D14</f>
        <v>453046</v>
      </c>
      <c r="D14" s="63">
        <f>'指標35-50元表'!E14</f>
        <v>103.8</v>
      </c>
      <c r="F14" s="73">
        <f>'指標35-50元表'!G14</f>
        <v>8</v>
      </c>
      <c r="G14" s="61" t="s">
        <v>71</v>
      </c>
      <c r="H14" s="64">
        <f>'指標35-50元表'!J14</f>
        <v>1470.171</v>
      </c>
      <c r="I14" s="63">
        <f>'指標35-50元表'!K14</f>
        <v>98.5</v>
      </c>
      <c r="K14" s="73">
        <f>'指標35-50元表'!M14</f>
        <v>2</v>
      </c>
      <c r="L14" s="61" t="s">
        <v>71</v>
      </c>
      <c r="M14" s="65">
        <f>'指標35-50元表'!P14</f>
        <v>2.29</v>
      </c>
      <c r="N14" s="63">
        <f>'指標35-50元表'!Q14</f>
        <v>98.71</v>
      </c>
      <c r="P14" s="73">
        <f>'指標35-50元表'!S14</f>
        <v>19</v>
      </c>
      <c r="Q14" s="61" t="s">
        <v>71</v>
      </c>
      <c r="R14" s="62">
        <f>'指標35-50元表'!V14</f>
        <v>13470</v>
      </c>
      <c r="S14" s="63">
        <f>'指標35-50元表'!W14</f>
        <v>106.85</v>
      </c>
      <c r="U14" s="73">
        <f>'指標35-50元表'!Y14</f>
        <v>16</v>
      </c>
      <c r="V14" s="61" t="s">
        <v>71</v>
      </c>
      <c r="W14" s="62">
        <f>'指標35-50元表'!AB14</f>
        <v>233497</v>
      </c>
      <c r="X14" s="63">
        <f>'指標35-50元表'!AC14</f>
        <v>105.6</v>
      </c>
      <c r="Z14" s="73">
        <f>'指標35-50元表'!AE14</f>
        <v>16</v>
      </c>
      <c r="AA14" s="61" t="s">
        <v>71</v>
      </c>
      <c r="AB14" s="64">
        <f>'指標35-50元表'!AH14</f>
        <v>45.211</v>
      </c>
      <c r="AC14" s="63">
        <f>'指標35-50元表'!AI14</f>
        <v>103.73</v>
      </c>
      <c r="AE14" s="73">
        <f>'指標35-50元表'!AK14</f>
        <v>2</v>
      </c>
      <c r="AF14" s="61" t="s">
        <v>71</v>
      </c>
      <c r="AG14" s="65">
        <f>'指標35-50元表'!AN14</f>
        <v>16.67</v>
      </c>
      <c r="AH14" s="63">
        <f>'指標35-50元表'!AO14</f>
        <v>97.89</v>
      </c>
      <c r="AJ14" s="73">
        <f>'指標35-50元表'!AQ14</f>
        <v>17</v>
      </c>
      <c r="AK14" s="61" t="s">
        <v>71</v>
      </c>
      <c r="AL14" s="62">
        <f>'指標35-50元表'!AT14</f>
        <v>30984</v>
      </c>
      <c r="AM14" s="63">
        <f>'指標35-50元表'!AU14</f>
        <v>104.04</v>
      </c>
      <c r="AO14" s="73">
        <f>'指標35-50元表'!AW14</f>
        <v>3</v>
      </c>
      <c r="AP14" s="61" t="s">
        <v>71</v>
      </c>
      <c r="AQ14" s="62">
        <f>'指標35-50元表'!AZ14</f>
        <v>191333</v>
      </c>
      <c r="AR14" s="63">
        <f>'指標35-50元表'!BA14</f>
        <v>102.67</v>
      </c>
      <c r="AT14" s="73">
        <f>'指標35-50元表'!BC14</f>
        <v>8</v>
      </c>
      <c r="AU14" s="61" t="s">
        <v>71</v>
      </c>
      <c r="AV14" s="64">
        <f>'指標35-50元表'!BF14</f>
        <v>1226.91</v>
      </c>
      <c r="AW14" s="63">
        <f>'指標35-50元表'!BG14</f>
        <v>98.19</v>
      </c>
      <c r="AY14" s="73">
        <f>'指標35-50元表'!BI14</f>
        <v>1</v>
      </c>
      <c r="AZ14" s="61" t="s">
        <v>71</v>
      </c>
      <c r="BA14" s="65">
        <f>'指標35-50元表'!BL14</f>
        <v>1.74</v>
      </c>
      <c r="BB14" s="63">
        <f>'指標35-50元表'!BM14</f>
        <v>97.21</v>
      </c>
      <c r="BD14" s="73">
        <f>'指標35-50元表'!BO14</f>
        <v>12</v>
      </c>
      <c r="BE14" s="61" t="s">
        <v>71</v>
      </c>
      <c r="BF14" s="62">
        <f>'指標35-50元表'!BR14</f>
        <v>8976</v>
      </c>
      <c r="BG14" s="63">
        <f>'指標35-50元表'!BS14</f>
        <v>107.57</v>
      </c>
      <c r="BI14" s="73">
        <f>'指標35-50元表'!BU14</f>
        <v>5</v>
      </c>
      <c r="BJ14" s="61" t="s">
        <v>71</v>
      </c>
      <c r="BK14" s="62">
        <f>'指標35-50元表'!BX14</f>
        <v>28217</v>
      </c>
      <c r="BL14" s="63">
        <f>'指標35-50元表'!BY14</f>
        <v>97.33</v>
      </c>
      <c r="BN14" s="73">
        <f>'指標35-50元表'!CA14</f>
        <v>3</v>
      </c>
      <c r="BO14" s="61" t="s">
        <v>71</v>
      </c>
      <c r="BP14" s="64">
        <f>'指標35-50元表'!CD14</f>
        <v>198.05</v>
      </c>
      <c r="BQ14" s="63">
        <f>'指標35-50元表'!CE14</f>
        <v>99.24</v>
      </c>
      <c r="BS14" s="73">
        <f>'指標35-50元表'!CG14</f>
        <v>5</v>
      </c>
      <c r="BT14" s="61" t="s">
        <v>71</v>
      </c>
      <c r="BU14" s="65">
        <f>'指標35-50元表'!CJ14</f>
        <v>2.41</v>
      </c>
      <c r="BV14" s="63">
        <f>'指標35-50元表'!CK14</f>
        <v>98.77</v>
      </c>
      <c r="BX14" s="73">
        <f>'指標35-50元表'!CM14</f>
        <v>18</v>
      </c>
      <c r="BY14" s="61" t="s">
        <v>71</v>
      </c>
      <c r="BZ14" s="62">
        <f>'指標35-50元表'!CP14</f>
        <v>5901</v>
      </c>
      <c r="CA14" s="63">
        <f>'指標35-50元表'!CQ14</f>
        <v>98.99</v>
      </c>
    </row>
    <row r="15" spans="1:79" ht="15.75" customHeight="1">
      <c r="A15" s="73">
        <f>'指標35-50元表'!A15</f>
        <v>12</v>
      </c>
      <c r="B15" s="61" t="s">
        <v>72</v>
      </c>
      <c r="C15" s="62">
        <f>'指標35-50元表'!D15</f>
        <v>448861</v>
      </c>
      <c r="D15" s="63">
        <f>'指標35-50元表'!E15</f>
        <v>102.43</v>
      </c>
      <c r="F15" s="73">
        <f>'指標35-50元表'!G15</f>
        <v>4</v>
      </c>
      <c r="G15" s="61" t="s">
        <v>72</v>
      </c>
      <c r="H15" s="64">
        <f>'指標35-50元表'!J15</f>
        <v>1500.943</v>
      </c>
      <c r="I15" s="63">
        <f>'指標35-50元表'!K15</f>
        <v>98.41</v>
      </c>
      <c r="K15" s="73">
        <f>'指標35-50元表'!M15</f>
        <v>7</v>
      </c>
      <c r="L15" s="61" t="s">
        <v>72</v>
      </c>
      <c r="M15" s="65">
        <f>'指標35-50元表'!P15</f>
        <v>2.2</v>
      </c>
      <c r="N15" s="63">
        <f>'指標35-50元表'!Q15</f>
        <v>99.1</v>
      </c>
      <c r="P15" s="73">
        <f>'指標35-50元表'!S15</f>
        <v>18</v>
      </c>
      <c r="Q15" s="61" t="s">
        <v>72</v>
      </c>
      <c r="R15" s="62">
        <f>'指標35-50元表'!V15</f>
        <v>13590</v>
      </c>
      <c r="S15" s="63">
        <f>'指標35-50元表'!W15</f>
        <v>104.94</v>
      </c>
      <c r="U15" s="73">
        <f>'指標35-50元表'!Y15</f>
        <v>11</v>
      </c>
      <c r="V15" s="61" t="s">
        <v>72</v>
      </c>
      <c r="W15" s="62">
        <f>'指標35-50元表'!AB15</f>
        <v>243138</v>
      </c>
      <c r="X15" s="63">
        <f>'指標35-50元表'!AC15</f>
        <v>104.89</v>
      </c>
      <c r="Z15" s="73">
        <f>'指標35-50元表'!AE15</f>
        <v>10</v>
      </c>
      <c r="AA15" s="61" t="s">
        <v>72</v>
      </c>
      <c r="AB15" s="64">
        <f>'指標35-50元表'!AH15</f>
        <v>48.387</v>
      </c>
      <c r="AC15" s="63">
        <f>'指標35-50元表'!AI15</f>
        <v>103.58</v>
      </c>
      <c r="AE15" s="73">
        <f>'指標35-50元表'!AK15</f>
        <v>7</v>
      </c>
      <c r="AF15" s="61" t="s">
        <v>72</v>
      </c>
      <c r="AG15" s="65">
        <f>'指標35-50元表'!AN15</f>
        <v>16.15</v>
      </c>
      <c r="AH15" s="63">
        <f>'指標35-50元表'!AO15</f>
        <v>100.12</v>
      </c>
      <c r="AJ15" s="73">
        <f>'指標35-50元表'!AQ15</f>
        <v>16</v>
      </c>
      <c r="AK15" s="61" t="s">
        <v>72</v>
      </c>
      <c r="AL15" s="62">
        <f>'指標35-50元表'!AT15</f>
        <v>31121</v>
      </c>
      <c r="AM15" s="63">
        <f>'指標35-50元表'!AU15</f>
        <v>101.13</v>
      </c>
      <c r="AO15" s="73">
        <f>'指標35-50元表'!AW15</f>
        <v>12</v>
      </c>
      <c r="AP15" s="61" t="s">
        <v>72</v>
      </c>
      <c r="AQ15" s="62">
        <f>'指標35-50元表'!AZ15</f>
        <v>179993</v>
      </c>
      <c r="AR15" s="63">
        <f>'指標35-50元表'!BA15</f>
        <v>99.47</v>
      </c>
      <c r="AT15" s="73">
        <f>'指標35-50元表'!BC15</f>
        <v>5</v>
      </c>
      <c r="AU15" s="61" t="s">
        <v>72</v>
      </c>
      <c r="AV15" s="64">
        <f>'指標35-50元表'!BF15</f>
        <v>1279.224</v>
      </c>
      <c r="AW15" s="63">
        <f>'指標35-50元表'!BG15</f>
        <v>98</v>
      </c>
      <c r="AY15" s="73">
        <f>'指標35-50元表'!BI15</f>
        <v>5</v>
      </c>
      <c r="AZ15" s="61" t="s">
        <v>72</v>
      </c>
      <c r="BA15" s="65">
        <f>'指標35-50元表'!BL15</f>
        <v>1.65</v>
      </c>
      <c r="BB15" s="63">
        <f>'指標35-50元表'!BM15</f>
        <v>97.06</v>
      </c>
      <c r="BD15" s="73">
        <f>'指標35-50元表'!BO15</f>
        <v>20</v>
      </c>
      <c r="BE15" s="61" t="s">
        <v>72</v>
      </c>
      <c r="BF15" s="62">
        <f>'指標35-50元表'!BR15</f>
        <v>8504</v>
      </c>
      <c r="BG15" s="63">
        <f>'指標35-50元表'!BS15</f>
        <v>104.06</v>
      </c>
      <c r="BI15" s="73">
        <f>'指標35-50元表'!BU15</f>
        <v>13</v>
      </c>
      <c r="BJ15" s="61" t="s">
        <v>72</v>
      </c>
      <c r="BK15" s="62">
        <f>'指標35-50元表'!BX15</f>
        <v>25730</v>
      </c>
      <c r="BL15" s="63">
        <f>'指標35-50元表'!BY15</f>
        <v>101.02</v>
      </c>
      <c r="BN15" s="73">
        <f>'指標35-50元表'!CA15</f>
        <v>7</v>
      </c>
      <c r="BO15" s="61" t="s">
        <v>72</v>
      </c>
      <c r="BP15" s="64">
        <f>'指標35-50元表'!CD15</f>
        <v>173.332</v>
      </c>
      <c r="BQ15" s="63">
        <f>'指標35-50元表'!CE15</f>
        <v>100.13</v>
      </c>
      <c r="BS15" s="73">
        <f>'指標35-50元表'!CG15</f>
        <v>9</v>
      </c>
      <c r="BT15" s="61" t="s">
        <v>72</v>
      </c>
      <c r="BU15" s="65">
        <f>'指標35-50元表'!CJ15</f>
        <v>2.34</v>
      </c>
      <c r="BV15" s="63">
        <f>'指標35-50元表'!CK15</f>
        <v>97.1</v>
      </c>
      <c r="BX15" s="73">
        <f>'指標35-50元表'!CM15</f>
        <v>17</v>
      </c>
      <c r="BY15" s="61" t="s">
        <v>72</v>
      </c>
      <c r="BZ15" s="62">
        <f>'指標35-50元表'!CP15</f>
        <v>6354</v>
      </c>
      <c r="CA15" s="63">
        <f>'指標35-50元表'!CQ15</f>
        <v>103.89</v>
      </c>
    </row>
    <row r="16" spans="1:79" ht="15.75" customHeight="1">
      <c r="A16" s="74">
        <f>'指標35-50元表'!A16</f>
        <v>15</v>
      </c>
      <c r="B16" s="75" t="s">
        <v>73</v>
      </c>
      <c r="C16" s="76">
        <f>'指標35-50元表'!D16</f>
        <v>440077</v>
      </c>
      <c r="D16" s="77">
        <f>'指標35-50元表'!E16</f>
        <v>105.34</v>
      </c>
      <c r="F16" s="74">
        <f>'指標35-50元表'!G16</f>
        <v>10</v>
      </c>
      <c r="G16" s="75" t="s">
        <v>73</v>
      </c>
      <c r="H16" s="78">
        <f>'指標35-50元表'!J16</f>
        <v>1416.189</v>
      </c>
      <c r="I16" s="77">
        <f>'指標35-50元表'!K16</f>
        <v>99.82</v>
      </c>
      <c r="K16" s="74">
        <f>'指標35-50元表'!M16</f>
        <v>13</v>
      </c>
      <c r="L16" s="75" t="s">
        <v>73</v>
      </c>
      <c r="M16" s="79">
        <f>'指標35-50元表'!P16</f>
        <v>2.12</v>
      </c>
      <c r="N16" s="77">
        <f>'指標35-50元表'!Q16</f>
        <v>100.95</v>
      </c>
      <c r="P16" s="74">
        <f>'指標35-50元表'!S16</f>
        <v>12</v>
      </c>
      <c r="Q16" s="75" t="s">
        <v>73</v>
      </c>
      <c r="R16" s="76">
        <f>'指標35-50元表'!V16</f>
        <v>14688</v>
      </c>
      <c r="S16" s="77">
        <f>'指標35-50元表'!W16</f>
        <v>104.73</v>
      </c>
      <c r="U16" s="74">
        <f>'指標35-50元表'!Y16</f>
        <v>13</v>
      </c>
      <c r="V16" s="75" t="s">
        <v>73</v>
      </c>
      <c r="W16" s="76">
        <f>'指標35-50元表'!AB16</f>
        <v>241494</v>
      </c>
      <c r="X16" s="77">
        <f>'指標35-50元表'!AC16</f>
        <v>109.06</v>
      </c>
      <c r="Z16" s="74">
        <f>'指標35-50元表'!AE16</f>
        <v>15</v>
      </c>
      <c r="AA16" s="75" t="s">
        <v>73</v>
      </c>
      <c r="AB16" s="78">
        <f>'指標35-50元表'!AH16</f>
        <v>46.015</v>
      </c>
      <c r="AC16" s="77">
        <f>'指標35-50元表'!AI16</f>
        <v>106.4</v>
      </c>
      <c r="AE16" s="74">
        <f>'指標35-50元表'!AK16</f>
        <v>5</v>
      </c>
      <c r="AF16" s="75" t="s">
        <v>73</v>
      </c>
      <c r="AG16" s="79">
        <f>'指標35-50元表'!AN16</f>
        <v>16.19</v>
      </c>
      <c r="AH16" s="77">
        <f>'指標35-50元表'!AO16</f>
        <v>101.7</v>
      </c>
      <c r="AJ16" s="74">
        <f>'指標35-50元表'!AQ16</f>
        <v>12</v>
      </c>
      <c r="AK16" s="75" t="s">
        <v>73</v>
      </c>
      <c r="AL16" s="76">
        <f>'指標35-50元表'!AT16</f>
        <v>32420</v>
      </c>
      <c r="AM16" s="77">
        <f>'指標35-50元表'!AU16</f>
        <v>100.82</v>
      </c>
      <c r="AO16" s="74">
        <f>'指標35-50元表'!AW16</f>
        <v>15</v>
      </c>
      <c r="AP16" s="75" t="s">
        <v>73</v>
      </c>
      <c r="AQ16" s="76">
        <f>'指標35-50元表'!AZ16</f>
        <v>171120</v>
      </c>
      <c r="AR16" s="77">
        <f>'指標35-50元表'!BA16</f>
        <v>101.94</v>
      </c>
      <c r="AT16" s="74">
        <f>'指標35-50元表'!BC16</f>
        <v>14</v>
      </c>
      <c r="AU16" s="75" t="s">
        <v>73</v>
      </c>
      <c r="AV16" s="78">
        <f>'指標35-50元表'!BF16</f>
        <v>1175.831</v>
      </c>
      <c r="AW16" s="77">
        <f>'指標35-50元表'!BG16</f>
        <v>99.39</v>
      </c>
      <c r="AY16" s="74">
        <f>'指標35-50元表'!BI16</f>
        <v>12</v>
      </c>
      <c r="AZ16" s="75" t="s">
        <v>73</v>
      </c>
      <c r="BA16" s="79">
        <f>'指標35-50元表'!BL16</f>
        <v>1.58</v>
      </c>
      <c r="BB16" s="77">
        <f>'指標35-50元表'!BM16</f>
        <v>98.75</v>
      </c>
      <c r="BD16" s="74">
        <f>'指標35-50元表'!BO16</f>
        <v>10</v>
      </c>
      <c r="BE16" s="75" t="s">
        <v>73</v>
      </c>
      <c r="BF16" s="76">
        <f>'指標35-50元表'!BR16</f>
        <v>9188</v>
      </c>
      <c r="BG16" s="77">
        <f>'指標35-50元表'!BS16</f>
        <v>103.76</v>
      </c>
      <c r="BI16" s="74">
        <f>'指標35-50元表'!BU16</f>
        <v>7</v>
      </c>
      <c r="BJ16" s="75" t="s">
        <v>73</v>
      </c>
      <c r="BK16" s="76">
        <f>'指標35-50元表'!BX16</f>
        <v>27463</v>
      </c>
      <c r="BL16" s="77">
        <f>'指標35-50元表'!BY16</f>
        <v>96.44</v>
      </c>
      <c r="BN16" s="74">
        <f>'指標35-50元表'!CA16</f>
        <v>5</v>
      </c>
      <c r="BO16" s="75" t="s">
        <v>73</v>
      </c>
      <c r="BP16" s="78">
        <f>'指標35-50元表'!CD16</f>
        <v>194.342</v>
      </c>
      <c r="BQ16" s="77">
        <f>'指標35-50元表'!CE16</f>
        <v>100.97</v>
      </c>
      <c r="BS16" s="74">
        <f>'指標35-50元表'!CG16</f>
        <v>18</v>
      </c>
      <c r="BT16" s="75" t="s">
        <v>73</v>
      </c>
      <c r="BU16" s="79">
        <f>'指標35-50元表'!CJ16</f>
        <v>2</v>
      </c>
      <c r="BV16" s="77">
        <f>'指標35-50元表'!CK16</f>
        <v>97.56</v>
      </c>
      <c r="BX16" s="74">
        <f>'指標35-50元表'!CM16</f>
        <v>6</v>
      </c>
      <c r="BY16" s="75" t="s">
        <v>73</v>
      </c>
      <c r="BZ16" s="76">
        <f>'指標35-50元表'!CP16</f>
        <v>7065</v>
      </c>
      <c r="CA16" s="77">
        <f>'指標35-50元表'!CQ16</f>
        <v>97.85</v>
      </c>
    </row>
    <row r="17" spans="1:79" ht="15.75" customHeight="1">
      <c r="A17" s="80">
        <f>'指標35-50元表'!A17</f>
        <v>7</v>
      </c>
      <c r="B17" s="81" t="s">
        <v>74</v>
      </c>
      <c r="C17" s="82">
        <f>'指標35-50元表'!D17</f>
        <v>459499</v>
      </c>
      <c r="D17" s="83">
        <f>'指標35-50元表'!E17</f>
        <v>101.52</v>
      </c>
      <c r="F17" s="80">
        <f>'指標35-50元表'!G17</f>
        <v>1</v>
      </c>
      <c r="G17" s="81" t="s">
        <v>74</v>
      </c>
      <c r="H17" s="84">
        <f>'指標35-50元表'!J17</f>
        <v>1615.914</v>
      </c>
      <c r="I17" s="83">
        <f>'指標35-50元表'!K17</f>
        <v>100.65</v>
      </c>
      <c r="K17" s="80">
        <f>'指標35-50元表'!M17</f>
        <v>16</v>
      </c>
      <c r="L17" s="81" t="s">
        <v>74</v>
      </c>
      <c r="M17" s="85">
        <f>'指標35-50元表'!P17</f>
        <v>2.05</v>
      </c>
      <c r="N17" s="83">
        <f>'指標35-50元表'!Q17</f>
        <v>99.51</v>
      </c>
      <c r="P17" s="80">
        <f>'指標35-50元表'!S17</f>
        <v>16</v>
      </c>
      <c r="Q17" s="81" t="s">
        <v>74</v>
      </c>
      <c r="R17" s="82">
        <f>'指標35-50元表'!V17</f>
        <v>13855</v>
      </c>
      <c r="S17" s="83">
        <f>'指標35-50元表'!W17</f>
        <v>101.18</v>
      </c>
      <c r="U17" s="80">
        <f>'指標35-50元表'!Y17</f>
        <v>10</v>
      </c>
      <c r="V17" s="81" t="s">
        <v>74</v>
      </c>
      <c r="W17" s="82">
        <f>'指標35-50元表'!AB17</f>
        <v>243436</v>
      </c>
      <c r="X17" s="83">
        <f>'指標35-50元表'!AC17</f>
        <v>103.51</v>
      </c>
      <c r="Z17" s="80">
        <f>'指標35-50元表'!AE17</f>
        <v>8</v>
      </c>
      <c r="AA17" s="81" t="s">
        <v>74</v>
      </c>
      <c r="AB17" s="84">
        <f>'指標35-50元表'!AH17</f>
        <v>48.823</v>
      </c>
      <c r="AC17" s="83">
        <f>'指標35-50元表'!AI17</f>
        <v>100.42</v>
      </c>
      <c r="AE17" s="80">
        <f>'指標35-50元表'!AK17</f>
        <v>14</v>
      </c>
      <c r="AF17" s="81" t="s">
        <v>74</v>
      </c>
      <c r="AG17" s="85">
        <f>'指標35-50元表'!AN17</f>
        <v>14.78</v>
      </c>
      <c r="AH17" s="83">
        <f>'指標35-50元表'!AO17</f>
        <v>98.86</v>
      </c>
      <c r="AJ17" s="80">
        <f>'指標35-50元表'!AQ17</f>
        <v>9</v>
      </c>
      <c r="AK17" s="81" t="s">
        <v>74</v>
      </c>
      <c r="AL17" s="82">
        <f>'指標35-50元表'!AT17</f>
        <v>33744</v>
      </c>
      <c r="AM17" s="83">
        <f>'指標35-50元表'!AU17</f>
        <v>104.27</v>
      </c>
      <c r="AO17" s="80">
        <f>'指標35-50元表'!AW17</f>
        <v>6</v>
      </c>
      <c r="AP17" s="81" t="s">
        <v>74</v>
      </c>
      <c r="AQ17" s="82">
        <f>'指標35-50元表'!AZ17</f>
        <v>186893</v>
      </c>
      <c r="AR17" s="83">
        <f>'指標35-50元表'!BA17</f>
        <v>99</v>
      </c>
      <c r="AT17" s="80">
        <f>'指標35-50元表'!BC17</f>
        <v>1</v>
      </c>
      <c r="AU17" s="81" t="s">
        <v>74</v>
      </c>
      <c r="AV17" s="84">
        <f>'指標35-50元表'!BF17</f>
        <v>1360.397</v>
      </c>
      <c r="AW17" s="83">
        <f>'指標35-50元表'!BG17</f>
        <v>100.3</v>
      </c>
      <c r="AY17" s="80">
        <f>'指標35-50元表'!BI17</f>
        <v>12</v>
      </c>
      <c r="AZ17" s="81" t="s">
        <v>74</v>
      </c>
      <c r="BA17" s="85">
        <f>'指標35-50元表'!BL17</f>
        <v>1.58</v>
      </c>
      <c r="BB17" s="83">
        <f>'指標35-50元表'!BM17</f>
        <v>100.64</v>
      </c>
      <c r="BD17" s="80">
        <f>'指標35-50元表'!BO17</f>
        <v>18</v>
      </c>
      <c r="BE17" s="81" t="s">
        <v>74</v>
      </c>
      <c r="BF17" s="82">
        <f>'指標35-50元表'!BR17</f>
        <v>8706</v>
      </c>
      <c r="BG17" s="83">
        <f>'指標35-50元表'!BS17</f>
        <v>98.28</v>
      </c>
      <c r="BI17" s="80">
        <f>'指標35-50元表'!BU17</f>
        <v>4</v>
      </c>
      <c r="BJ17" s="81" t="s">
        <v>74</v>
      </c>
      <c r="BK17" s="82">
        <f>'指標35-50元表'!BX17</f>
        <v>29170</v>
      </c>
      <c r="BL17" s="83">
        <f>'指標35-50元表'!BY17</f>
        <v>101.81</v>
      </c>
      <c r="BN17" s="80">
        <f>'指標35-50元表'!CA17</f>
        <v>2</v>
      </c>
      <c r="BO17" s="81" t="s">
        <v>74</v>
      </c>
      <c r="BP17" s="84">
        <f>'指標35-50元表'!CD17</f>
        <v>206.694</v>
      </c>
      <c r="BQ17" s="83">
        <f>'指標35-50元表'!CE17</f>
        <v>103.04</v>
      </c>
      <c r="BS17" s="80">
        <f>'指標35-50元表'!CG17</f>
        <v>16</v>
      </c>
      <c r="BT17" s="81" t="s">
        <v>74</v>
      </c>
      <c r="BU17" s="85">
        <f>'指標35-50元表'!CJ17</f>
        <v>2.17</v>
      </c>
      <c r="BV17" s="83">
        <f>'指標35-50元表'!CK17</f>
        <v>97.31</v>
      </c>
      <c r="BX17" s="80">
        <f>'指標35-50元表'!CM17</f>
        <v>16</v>
      </c>
      <c r="BY17" s="81" t="s">
        <v>74</v>
      </c>
      <c r="BZ17" s="82">
        <f>'指標35-50元表'!CP17</f>
        <v>6506</v>
      </c>
      <c r="CA17" s="83">
        <f>'指標35-50元表'!CQ17</f>
        <v>101.59</v>
      </c>
    </row>
    <row r="18" spans="1:79" ht="15.75" customHeight="1">
      <c r="A18" s="73">
        <f>'指標35-50元表'!A18</f>
        <v>3</v>
      </c>
      <c r="B18" s="61" t="s">
        <v>75</v>
      </c>
      <c r="C18" s="62">
        <f>'指標35-50元表'!D18</f>
        <v>467817</v>
      </c>
      <c r="D18" s="63">
        <f>'指標35-50元表'!E18</f>
        <v>89.35</v>
      </c>
      <c r="F18" s="73">
        <f>'指標35-50元表'!G18</f>
        <v>2</v>
      </c>
      <c r="G18" s="61" t="s">
        <v>75</v>
      </c>
      <c r="H18" s="64">
        <f>'指標35-50元表'!J18</f>
        <v>1543.95</v>
      </c>
      <c r="I18" s="63">
        <f>'指標35-50元表'!K18</f>
        <v>98.35</v>
      </c>
      <c r="K18" s="73">
        <f>'指標35-50元表'!M18</f>
        <v>11</v>
      </c>
      <c r="L18" s="61" t="s">
        <v>75</v>
      </c>
      <c r="M18" s="65">
        <f>'指標35-50元表'!P18</f>
        <v>2.13</v>
      </c>
      <c r="N18" s="63">
        <f>'指標35-50元表'!Q18</f>
        <v>94.25</v>
      </c>
      <c r="P18" s="73">
        <f>'指標35-50元表'!S18</f>
        <v>14</v>
      </c>
      <c r="Q18" s="61" t="s">
        <v>75</v>
      </c>
      <c r="R18" s="62">
        <f>'指標35-50元表'!V18</f>
        <v>14228</v>
      </c>
      <c r="S18" s="63">
        <f>'指標35-50元表'!W18</f>
        <v>96.3</v>
      </c>
      <c r="U18" s="73">
        <f>'指標35-50元表'!Y18</f>
        <v>6</v>
      </c>
      <c r="V18" s="61" t="s">
        <v>75</v>
      </c>
      <c r="W18" s="62">
        <f>'指標35-50元表'!AB18</f>
        <v>251640</v>
      </c>
      <c r="X18" s="63">
        <f>'指標35-50元表'!AC18</f>
        <v>88.96</v>
      </c>
      <c r="Z18" s="73">
        <f>'指標35-50元表'!AE18</f>
        <v>12</v>
      </c>
      <c r="AA18" s="61" t="s">
        <v>75</v>
      </c>
      <c r="AB18" s="64">
        <f>'指標35-50元表'!AH18</f>
        <v>47.436</v>
      </c>
      <c r="AC18" s="63">
        <f>'指標35-50元表'!AI18</f>
        <v>87.7</v>
      </c>
      <c r="AE18" s="73">
        <f>'指標35-50元表'!AK18</f>
        <v>10</v>
      </c>
      <c r="AF18" s="61" t="s">
        <v>75</v>
      </c>
      <c r="AG18" s="65">
        <f>'指標35-50元表'!AN18</f>
        <v>15.34</v>
      </c>
      <c r="AH18" s="63">
        <f>'指標35-50元表'!AO18</f>
        <v>101.99</v>
      </c>
      <c r="AJ18" s="73">
        <f>'指標35-50元表'!AQ18</f>
        <v>7</v>
      </c>
      <c r="AK18" s="61" t="s">
        <v>75</v>
      </c>
      <c r="AL18" s="62">
        <f>'指標35-50元表'!AT18</f>
        <v>34581</v>
      </c>
      <c r="AM18" s="63">
        <f>'指標35-50元表'!AU18</f>
        <v>99.45</v>
      </c>
      <c r="AO18" s="73">
        <f>'指標35-50元表'!AW18</f>
        <v>5</v>
      </c>
      <c r="AP18" s="61" t="s">
        <v>75</v>
      </c>
      <c r="AQ18" s="62">
        <f>'指標35-50元表'!AZ18</f>
        <v>190080</v>
      </c>
      <c r="AR18" s="63">
        <f>'指標35-50元表'!BA18</f>
        <v>89.48</v>
      </c>
      <c r="AT18" s="73">
        <f>'指標35-50元表'!BC18</f>
        <v>2</v>
      </c>
      <c r="AU18" s="61" t="s">
        <v>75</v>
      </c>
      <c r="AV18" s="64">
        <f>'指標35-50元表'!BF18</f>
        <v>1343.389</v>
      </c>
      <c r="AW18" s="63">
        <f>'指標35-50元表'!BG18</f>
        <v>99.17</v>
      </c>
      <c r="AY18" s="73">
        <f>'指標35-50元表'!BI18</f>
        <v>8</v>
      </c>
      <c r="AZ18" s="61" t="s">
        <v>75</v>
      </c>
      <c r="BA18" s="65">
        <f>'指標35-50元表'!BL18</f>
        <v>1.61</v>
      </c>
      <c r="BB18" s="63">
        <f>'指標35-50元表'!BM18</f>
        <v>94.15</v>
      </c>
      <c r="BD18" s="73">
        <f>'指標35-50元表'!BO18</f>
        <v>15</v>
      </c>
      <c r="BE18" s="61" t="s">
        <v>75</v>
      </c>
      <c r="BF18" s="62">
        <f>'指標35-50元表'!BR18</f>
        <v>8770</v>
      </c>
      <c r="BG18" s="63">
        <f>'指標35-50元表'!BS18</f>
        <v>95.65</v>
      </c>
      <c r="BI18" s="73">
        <f>'指標35-50元表'!BU18</f>
        <v>10</v>
      </c>
      <c r="BJ18" s="61" t="s">
        <v>75</v>
      </c>
      <c r="BK18" s="62">
        <f>'指標35-50元表'!BX18</f>
        <v>26096</v>
      </c>
      <c r="BL18" s="63">
        <f>'指標35-50元表'!BY18</f>
        <v>92.25</v>
      </c>
      <c r="BN18" s="73">
        <f>'指標35-50元表'!CA18</f>
        <v>15</v>
      </c>
      <c r="BO18" s="61" t="s">
        <v>75</v>
      </c>
      <c r="BP18" s="64">
        <f>'指標35-50元表'!CD18</f>
        <v>153.125</v>
      </c>
      <c r="BQ18" s="63">
        <f>'指標35-50元表'!CE18</f>
        <v>94.98</v>
      </c>
      <c r="BS18" s="73">
        <f>'指標35-50元表'!CG18</f>
        <v>1</v>
      </c>
      <c r="BT18" s="61" t="s">
        <v>75</v>
      </c>
      <c r="BU18" s="65">
        <f>'指標35-50元表'!CJ18</f>
        <v>2.57</v>
      </c>
      <c r="BV18" s="63">
        <f>'指標35-50元表'!CK18</f>
        <v>100</v>
      </c>
      <c r="BX18" s="73">
        <f>'指標35-50元表'!CM18</f>
        <v>13</v>
      </c>
      <c r="BY18" s="61" t="s">
        <v>75</v>
      </c>
      <c r="BZ18" s="62">
        <f>'指標35-50元表'!CP18</f>
        <v>6643</v>
      </c>
      <c r="CA18" s="63">
        <f>'指標35-50元表'!CQ18</f>
        <v>97.15</v>
      </c>
    </row>
    <row r="19" spans="1:79" ht="15.75" customHeight="1">
      <c r="A19" s="73">
        <f>'指標35-50元表'!A19</f>
        <v>6</v>
      </c>
      <c r="B19" s="61" t="s">
        <v>76</v>
      </c>
      <c r="C19" s="62">
        <f>'指標35-50元表'!D19</f>
        <v>463699</v>
      </c>
      <c r="D19" s="63">
        <f>'指標35-50元表'!E19</f>
        <v>101.32</v>
      </c>
      <c r="F19" s="73">
        <f>'指標35-50元表'!G19</f>
        <v>15</v>
      </c>
      <c r="G19" s="61" t="s">
        <v>76</v>
      </c>
      <c r="H19" s="64">
        <f>'指標35-50元表'!J19</f>
        <v>1373.107</v>
      </c>
      <c r="I19" s="63">
        <f>'指標35-50元表'!K19</f>
        <v>97.74</v>
      </c>
      <c r="K19" s="73">
        <f>'指標35-50元表'!M19</f>
        <v>5</v>
      </c>
      <c r="L19" s="61" t="s">
        <v>76</v>
      </c>
      <c r="M19" s="65">
        <f>'指標35-50元表'!P19</f>
        <v>2.26</v>
      </c>
      <c r="N19" s="63">
        <f>'指標35-50元表'!Q19</f>
        <v>100</v>
      </c>
      <c r="P19" s="73">
        <f>'指標35-50元表'!S19</f>
        <v>9</v>
      </c>
      <c r="Q19" s="61" t="s">
        <v>76</v>
      </c>
      <c r="R19" s="62">
        <f>'指標35-50元表'!V19</f>
        <v>14926</v>
      </c>
      <c r="S19" s="63">
        <f>'指標35-50元表'!W19</f>
        <v>103.65</v>
      </c>
      <c r="U19" s="73">
        <f>'指標35-50元表'!Y19</f>
        <v>9</v>
      </c>
      <c r="V19" s="61" t="s">
        <v>76</v>
      </c>
      <c r="W19" s="62">
        <f>'指標35-50元表'!AB19</f>
        <v>246044</v>
      </c>
      <c r="X19" s="63">
        <f>'指標35-50元表'!AC19</f>
        <v>101.9</v>
      </c>
      <c r="Z19" s="73">
        <f>'指標35-50元表'!AE19</f>
        <v>2</v>
      </c>
      <c r="AA19" s="61" t="s">
        <v>76</v>
      </c>
      <c r="AB19" s="64">
        <f>'指標35-50元表'!AH19</f>
        <v>55.907</v>
      </c>
      <c r="AC19" s="63">
        <f>'指標35-50元表'!AI19</f>
        <v>106.47</v>
      </c>
      <c r="AE19" s="73">
        <f>'指標35-50元表'!AK19</f>
        <v>16</v>
      </c>
      <c r="AF19" s="61" t="s">
        <v>76</v>
      </c>
      <c r="AG19" s="65">
        <f>'指標35-50元表'!AN19</f>
        <v>14.52</v>
      </c>
      <c r="AH19" s="63">
        <f>'指標35-50元表'!AO19</f>
        <v>97.52</v>
      </c>
      <c r="AJ19" s="73">
        <f>'指標35-50元表'!AQ19</f>
        <v>19</v>
      </c>
      <c r="AK19" s="61" t="s">
        <v>76</v>
      </c>
      <c r="AL19" s="62">
        <f>'指標35-50元表'!AT19</f>
        <v>30308</v>
      </c>
      <c r="AM19" s="63">
        <f>'指標35-50元表'!AU19</f>
        <v>98.14</v>
      </c>
      <c r="AO19" s="73">
        <f>'指標35-50元表'!AW19</f>
        <v>2</v>
      </c>
      <c r="AP19" s="61" t="s">
        <v>76</v>
      </c>
      <c r="AQ19" s="62">
        <f>'指標35-50元表'!AZ19</f>
        <v>195155</v>
      </c>
      <c r="AR19" s="63">
        <f>'指標35-50元表'!BA19</f>
        <v>101.37</v>
      </c>
      <c r="AT19" s="73">
        <f>'指標35-50元表'!BC19</f>
        <v>13</v>
      </c>
      <c r="AU19" s="61" t="s">
        <v>76</v>
      </c>
      <c r="AV19" s="64">
        <f>'指標35-50元表'!BF19</f>
        <v>1178.329</v>
      </c>
      <c r="AW19" s="63">
        <f>'指標35-50元表'!BG19</f>
        <v>97.42</v>
      </c>
      <c r="AY19" s="73">
        <f>'指標35-50元表'!BI19</f>
        <v>2</v>
      </c>
      <c r="AZ19" s="61" t="s">
        <v>76</v>
      </c>
      <c r="BA19" s="65">
        <f>'指標35-50元表'!BL19</f>
        <v>1.69</v>
      </c>
      <c r="BB19" s="63">
        <f>'指標35-50元表'!BM19</f>
        <v>98.26</v>
      </c>
      <c r="BD19" s="73">
        <f>'指標35-50元表'!BO19</f>
        <v>5</v>
      </c>
      <c r="BE19" s="61" t="s">
        <v>76</v>
      </c>
      <c r="BF19" s="62">
        <f>'指標35-50元表'!BR19</f>
        <v>9795</v>
      </c>
      <c r="BG19" s="63">
        <f>'指標35-50元表'!BS19</f>
        <v>105.85</v>
      </c>
      <c r="BI19" s="73">
        <f>'指標35-50元表'!BU19</f>
        <v>18</v>
      </c>
      <c r="BJ19" s="61" t="s">
        <v>76</v>
      </c>
      <c r="BK19" s="62">
        <f>'指標35-50元表'!BX19</f>
        <v>22500</v>
      </c>
      <c r="BL19" s="63">
        <f>'指標35-50元表'!BY19</f>
        <v>95.02</v>
      </c>
      <c r="BN19" s="73">
        <f>'指標35-50元表'!CA19</f>
        <v>19</v>
      </c>
      <c r="BO19" s="61" t="s">
        <v>76</v>
      </c>
      <c r="BP19" s="64">
        <f>'指標35-50元表'!CD19</f>
        <v>138.871</v>
      </c>
      <c r="BQ19" s="63">
        <f>'指標35-50元表'!CE19</f>
        <v>97.23</v>
      </c>
      <c r="BS19" s="73">
        <f>'指標35-50元表'!CG19</f>
        <v>15</v>
      </c>
      <c r="BT19" s="61" t="s">
        <v>76</v>
      </c>
      <c r="BU19" s="65">
        <f>'指標35-50元表'!CJ19</f>
        <v>2.18</v>
      </c>
      <c r="BV19" s="63">
        <f>'指標35-50元表'!CK19</f>
        <v>98.64</v>
      </c>
      <c r="BX19" s="73">
        <f>'指標35-50元表'!CM19</f>
        <v>2</v>
      </c>
      <c r="BY19" s="61" t="s">
        <v>76</v>
      </c>
      <c r="BZ19" s="62">
        <f>'指標35-50元表'!CP19</f>
        <v>7436</v>
      </c>
      <c r="CA19" s="63">
        <f>'指標35-50元表'!CQ19</f>
        <v>99.17</v>
      </c>
    </row>
    <row r="20" spans="1:79" ht="15.75" customHeight="1">
      <c r="A20" s="73">
        <f>'指標35-50元表'!A20</f>
        <v>8</v>
      </c>
      <c r="B20" s="61" t="s">
        <v>77</v>
      </c>
      <c r="C20" s="62">
        <f>'指標35-50元表'!D20</f>
        <v>458697</v>
      </c>
      <c r="D20" s="63">
        <f>'指標35-50元表'!E20</f>
        <v>105</v>
      </c>
      <c r="F20" s="73">
        <f>'指標35-50元表'!G20</f>
        <v>16</v>
      </c>
      <c r="G20" s="61" t="s">
        <v>77</v>
      </c>
      <c r="H20" s="64">
        <f>'指標35-50元表'!J20</f>
        <v>1373.005</v>
      </c>
      <c r="I20" s="63">
        <f>'指標35-50元表'!K20</f>
        <v>101.3</v>
      </c>
      <c r="K20" s="73">
        <f>'指標35-50元表'!M20</f>
        <v>4</v>
      </c>
      <c r="L20" s="61" t="s">
        <v>77</v>
      </c>
      <c r="M20" s="65">
        <f>'指標35-50元表'!P20</f>
        <v>2.27</v>
      </c>
      <c r="N20" s="63">
        <f>'指標35-50元表'!Q20</f>
        <v>99.13</v>
      </c>
      <c r="P20" s="73">
        <f>'指標35-50元表'!S20</f>
        <v>11</v>
      </c>
      <c r="Q20" s="61" t="s">
        <v>77</v>
      </c>
      <c r="R20" s="62">
        <f>'指標35-50元表'!V20</f>
        <v>14722</v>
      </c>
      <c r="S20" s="63">
        <f>'指標35-50元表'!W20</f>
        <v>104.43</v>
      </c>
      <c r="U20" s="73">
        <f>'指標35-50元表'!Y20</f>
        <v>3</v>
      </c>
      <c r="V20" s="61" t="s">
        <v>77</v>
      </c>
      <c r="W20" s="62">
        <f>'指標35-50元表'!AB20</f>
        <v>270365</v>
      </c>
      <c r="X20" s="63">
        <f>'指標35-50元表'!AC20</f>
        <v>109.43</v>
      </c>
      <c r="Z20" s="73">
        <f>'指標35-50元表'!AE20</f>
        <v>4</v>
      </c>
      <c r="AA20" s="61" t="s">
        <v>77</v>
      </c>
      <c r="AB20" s="64">
        <f>'指標35-50元表'!AH20</f>
        <v>53.091</v>
      </c>
      <c r="AC20" s="63">
        <f>'指標35-50元表'!AI20</f>
        <v>108.16</v>
      </c>
      <c r="AE20" s="73">
        <f>'指標35-50元表'!AK20</f>
        <v>6</v>
      </c>
      <c r="AF20" s="61" t="s">
        <v>77</v>
      </c>
      <c r="AG20" s="65">
        <f>'指標35-50元表'!AN20</f>
        <v>16.16</v>
      </c>
      <c r="AH20" s="63">
        <f>'指標35-50元表'!AO20</f>
        <v>97.06</v>
      </c>
      <c r="AJ20" s="73">
        <f>'指標35-50元表'!AQ20</f>
        <v>15</v>
      </c>
      <c r="AK20" s="61" t="s">
        <v>77</v>
      </c>
      <c r="AL20" s="62">
        <f>'指標35-50元表'!AT20</f>
        <v>31504</v>
      </c>
      <c r="AM20" s="63">
        <f>'指標35-50元表'!AU20</f>
        <v>104.18</v>
      </c>
      <c r="AO20" s="73">
        <f>'指標35-50元表'!AW20</f>
        <v>17</v>
      </c>
      <c r="AP20" s="61" t="s">
        <v>77</v>
      </c>
      <c r="AQ20" s="62">
        <f>'指標35-50元表'!AZ20</f>
        <v>158664</v>
      </c>
      <c r="AR20" s="63">
        <f>'指標35-50元表'!BA20</f>
        <v>97.43</v>
      </c>
      <c r="AT20" s="73">
        <f>'指標35-50元表'!BC20</f>
        <v>16</v>
      </c>
      <c r="AU20" s="61" t="s">
        <v>77</v>
      </c>
      <c r="AV20" s="64">
        <f>'指標35-50元表'!BF20</f>
        <v>1165.241</v>
      </c>
      <c r="AW20" s="63">
        <f>'指標35-50元表'!BG20</f>
        <v>100.68</v>
      </c>
      <c r="AY20" s="73">
        <f>'指標35-50元表'!BI20</f>
        <v>9</v>
      </c>
      <c r="AZ20" s="61" t="s">
        <v>77</v>
      </c>
      <c r="BA20" s="65">
        <f>'指標35-50元表'!BL20</f>
        <v>1.6</v>
      </c>
      <c r="BB20" s="63">
        <f>'指標35-50元表'!BM20</f>
        <v>98.16</v>
      </c>
      <c r="BD20" s="73">
        <f>'指標35-50元表'!BO20</f>
        <v>19</v>
      </c>
      <c r="BE20" s="61" t="s">
        <v>77</v>
      </c>
      <c r="BF20" s="62">
        <f>'指標35-50元表'!BR20</f>
        <v>8534</v>
      </c>
      <c r="BG20" s="63">
        <f>'指標35-50元表'!BS20</f>
        <v>98.89</v>
      </c>
      <c r="BI20" s="73">
        <f>'指標35-50元表'!BU20</f>
        <v>1</v>
      </c>
      <c r="BJ20" s="61" t="s">
        <v>77</v>
      </c>
      <c r="BK20" s="62">
        <f>'指標35-50元表'!BX20</f>
        <v>29667</v>
      </c>
      <c r="BL20" s="63">
        <f>'指標35-50元表'!BY20</f>
        <v>110.15</v>
      </c>
      <c r="BN20" s="73">
        <f>'指標35-50元表'!CA20</f>
        <v>14</v>
      </c>
      <c r="BO20" s="61" t="s">
        <v>77</v>
      </c>
      <c r="BP20" s="64">
        <f>'指標35-50元表'!CD20</f>
        <v>154.673</v>
      </c>
      <c r="BQ20" s="63">
        <f>'指標35-50元表'!CE20</f>
        <v>103.85</v>
      </c>
      <c r="BS20" s="73">
        <f>'指標35-50元表'!CG20</f>
        <v>1</v>
      </c>
      <c r="BT20" s="61" t="s">
        <v>77</v>
      </c>
      <c r="BU20" s="65">
        <f>'指標35-50元表'!CJ20</f>
        <v>2.57</v>
      </c>
      <c r="BV20" s="63">
        <f>'指標35-50元表'!CK20</f>
        <v>96.98</v>
      </c>
      <c r="BX20" s="73">
        <f>'指標35-50元表'!CM20</f>
        <v>1</v>
      </c>
      <c r="BY20" s="61" t="s">
        <v>77</v>
      </c>
      <c r="BZ20" s="62">
        <f>'指標35-50元表'!CP20</f>
        <v>7450</v>
      </c>
      <c r="CA20" s="63">
        <f>'指標35-50元表'!CQ20</f>
        <v>109.13</v>
      </c>
    </row>
    <row r="21" spans="1:79" ht="15.75" customHeight="1">
      <c r="A21" s="86">
        <f>'指標35-50元表'!A21</f>
        <v>17</v>
      </c>
      <c r="B21" s="67" t="s">
        <v>78</v>
      </c>
      <c r="C21" s="68">
        <f>'指標35-50元表'!D21</f>
        <v>431057</v>
      </c>
      <c r="D21" s="69">
        <f>'指標35-50元表'!E21</f>
        <v>100.6</v>
      </c>
      <c r="F21" s="86">
        <f>'指標35-50元表'!G21</f>
        <v>18</v>
      </c>
      <c r="G21" s="67" t="s">
        <v>78</v>
      </c>
      <c r="H21" s="70">
        <f>'指標35-50元表'!J21</f>
        <v>1301.404</v>
      </c>
      <c r="I21" s="69">
        <f>'指標35-50元表'!K21</f>
        <v>99.29</v>
      </c>
      <c r="K21" s="86">
        <f>'指標35-50元表'!M21</f>
        <v>8</v>
      </c>
      <c r="L21" s="67" t="s">
        <v>78</v>
      </c>
      <c r="M21" s="71">
        <f>'指標35-50元表'!P21</f>
        <v>2.18</v>
      </c>
      <c r="N21" s="69">
        <f>'指標35-50元表'!Q21</f>
        <v>99.54</v>
      </c>
      <c r="P21" s="86">
        <f>'指標35-50元表'!S21</f>
        <v>6</v>
      </c>
      <c r="Q21" s="67" t="s">
        <v>78</v>
      </c>
      <c r="R21" s="68">
        <f>'指標35-50元表'!V21</f>
        <v>15224</v>
      </c>
      <c r="S21" s="69">
        <f>'指標35-50元表'!W21</f>
        <v>102.01</v>
      </c>
      <c r="U21" s="86">
        <f>'指標35-50元表'!Y21</f>
        <v>7</v>
      </c>
      <c r="V21" s="67" t="s">
        <v>78</v>
      </c>
      <c r="W21" s="68">
        <f>'指標35-50元表'!AB21</f>
        <v>249425</v>
      </c>
      <c r="X21" s="69">
        <f>'指標35-50元表'!AC21</f>
        <v>99.78</v>
      </c>
      <c r="Z21" s="86">
        <f>'指標35-50元表'!AE21</f>
        <v>6</v>
      </c>
      <c r="AA21" s="67" t="s">
        <v>78</v>
      </c>
      <c r="AB21" s="70">
        <f>'指標35-50元表'!AH21</f>
        <v>49.699</v>
      </c>
      <c r="AC21" s="69">
        <f>'指標35-50元表'!AI21</f>
        <v>101.32</v>
      </c>
      <c r="AE21" s="86">
        <f>'指標35-50元表'!AK21</f>
        <v>12</v>
      </c>
      <c r="AF21" s="67" t="s">
        <v>78</v>
      </c>
      <c r="AG21" s="71">
        <f>'指標35-50元表'!AN21</f>
        <v>15.04</v>
      </c>
      <c r="AH21" s="69">
        <f>'指標35-50元表'!AO21</f>
        <v>96.1</v>
      </c>
      <c r="AJ21" s="86">
        <f>'指標35-50元表'!AQ21</f>
        <v>10</v>
      </c>
      <c r="AK21" s="67" t="s">
        <v>78</v>
      </c>
      <c r="AL21" s="68">
        <f>'指標35-50元表'!AT21</f>
        <v>33366</v>
      </c>
      <c r="AM21" s="69">
        <f>'指標35-50元表'!AU21</f>
        <v>102.45</v>
      </c>
      <c r="AO21" s="86">
        <f>'指標35-50元表'!AW21</f>
        <v>18</v>
      </c>
      <c r="AP21" s="67" t="s">
        <v>78</v>
      </c>
      <c r="AQ21" s="68">
        <f>'指標35-50元表'!AZ21</f>
        <v>156471</v>
      </c>
      <c r="AR21" s="69">
        <f>'指標35-50元表'!BA21</f>
        <v>102.38</v>
      </c>
      <c r="AT21" s="86">
        <f>'指標35-50元表'!BC21</f>
        <v>17</v>
      </c>
      <c r="AU21" s="67" t="s">
        <v>78</v>
      </c>
      <c r="AV21" s="70">
        <f>'指標35-50元表'!BF21</f>
        <v>1105.618</v>
      </c>
      <c r="AW21" s="69">
        <f>'指標35-50元表'!BG21</f>
        <v>98.89</v>
      </c>
      <c r="AY21" s="86">
        <f>'指標35-50元表'!BI21</f>
        <v>16</v>
      </c>
      <c r="AZ21" s="67" t="s">
        <v>78</v>
      </c>
      <c r="BA21" s="71">
        <f>'指標35-50元表'!BL21</f>
        <v>1.55</v>
      </c>
      <c r="BB21" s="69">
        <f>'指標35-50元表'!BM21</f>
        <v>100</v>
      </c>
      <c r="BD21" s="86">
        <f>'指標35-50元表'!BO21</f>
        <v>11</v>
      </c>
      <c r="BE21" s="67" t="s">
        <v>78</v>
      </c>
      <c r="BF21" s="68">
        <f>'指標35-50元表'!BR21</f>
        <v>9127</v>
      </c>
      <c r="BG21" s="69">
        <f>'指標35-50元表'!BS21</f>
        <v>103.42</v>
      </c>
      <c r="BI21" s="86">
        <f>'指標35-50元表'!BU21</f>
        <v>15</v>
      </c>
      <c r="BJ21" s="67" t="s">
        <v>78</v>
      </c>
      <c r="BK21" s="68">
        <f>'指標35-50元表'!BX21</f>
        <v>25161</v>
      </c>
      <c r="BL21" s="69">
        <f>'指標35-50元表'!BY21</f>
        <v>98.05</v>
      </c>
      <c r="BN21" s="86">
        <f>'指標35-50元表'!CA21</f>
        <v>17</v>
      </c>
      <c r="BO21" s="67" t="s">
        <v>78</v>
      </c>
      <c r="BP21" s="70">
        <f>'指標35-50元表'!CD21</f>
        <v>146.088</v>
      </c>
      <c r="BQ21" s="69">
        <f>'指標35-50元表'!CE21</f>
        <v>101.66</v>
      </c>
      <c r="BS21" s="86">
        <f>'指標35-50元表'!CG21</f>
        <v>3</v>
      </c>
      <c r="BT21" s="67" t="s">
        <v>78</v>
      </c>
      <c r="BU21" s="71">
        <f>'指標35-50元表'!CJ21</f>
        <v>2.53</v>
      </c>
      <c r="BV21" s="69">
        <f>'指標35-50元表'!CK21</f>
        <v>97.68</v>
      </c>
      <c r="BX21" s="86">
        <f>'指標35-50元表'!CM21</f>
        <v>8</v>
      </c>
      <c r="BY21" s="67" t="s">
        <v>78</v>
      </c>
      <c r="BZ21" s="68">
        <f>'指標35-50元表'!CP21</f>
        <v>6809</v>
      </c>
      <c r="CA21" s="69">
        <f>'指標35-50元表'!CQ21</f>
        <v>98.65</v>
      </c>
    </row>
    <row r="22" spans="1:79" ht="15.75" customHeight="1">
      <c r="A22" s="72">
        <f>'指標35-50元表'!A22</f>
        <v>16</v>
      </c>
      <c r="B22" s="55" t="s">
        <v>79</v>
      </c>
      <c r="C22" s="56">
        <f>'指標35-50元表'!D22</f>
        <v>434277</v>
      </c>
      <c r="D22" s="57">
        <f>'指標35-50元表'!E22</f>
        <v>100.59</v>
      </c>
      <c r="F22" s="72">
        <f>'指標35-50元表'!G22</f>
        <v>14</v>
      </c>
      <c r="G22" s="55" t="s">
        <v>79</v>
      </c>
      <c r="H22" s="58">
        <f>'指標35-50元表'!J22</f>
        <v>1388.884</v>
      </c>
      <c r="I22" s="57">
        <f>'指標35-50元表'!K22</f>
        <v>98.83</v>
      </c>
      <c r="K22" s="72">
        <f>'指標35-50元表'!M22</f>
        <v>3</v>
      </c>
      <c r="L22" s="55" t="s">
        <v>79</v>
      </c>
      <c r="M22" s="59">
        <f>'指標35-50元表'!P22</f>
        <v>2.28</v>
      </c>
      <c r="N22" s="57">
        <f>'指標35-50元表'!Q22</f>
        <v>100</v>
      </c>
      <c r="P22" s="72">
        <f>'指標35-50元表'!S22</f>
        <v>17</v>
      </c>
      <c r="Q22" s="55" t="s">
        <v>79</v>
      </c>
      <c r="R22" s="56">
        <f>'指標35-50元表'!V22</f>
        <v>13739</v>
      </c>
      <c r="S22" s="57">
        <f>'指標35-50元表'!W22</f>
        <v>102.01</v>
      </c>
      <c r="U22" s="72">
        <f>'指標35-50元表'!Y22</f>
        <v>12</v>
      </c>
      <c r="V22" s="55" t="s">
        <v>79</v>
      </c>
      <c r="W22" s="56">
        <f>'指標35-50元表'!AB22</f>
        <v>242087</v>
      </c>
      <c r="X22" s="57">
        <f>'指標35-50元表'!AC22</f>
        <v>102.33</v>
      </c>
      <c r="Z22" s="72">
        <f>'指標35-50元表'!AE22</f>
        <v>5</v>
      </c>
      <c r="AA22" s="55" t="s">
        <v>79</v>
      </c>
      <c r="AB22" s="58">
        <f>'指標35-50元表'!AH22</f>
        <v>52.549</v>
      </c>
      <c r="AC22" s="57">
        <f>'指標35-50元表'!AI22</f>
        <v>104</v>
      </c>
      <c r="AE22" s="72">
        <f>'指標35-50元表'!AK22</f>
        <v>4</v>
      </c>
      <c r="AF22" s="55" t="s">
        <v>79</v>
      </c>
      <c r="AG22" s="59">
        <f>'指標35-50元表'!AN22</f>
        <v>16.52</v>
      </c>
      <c r="AH22" s="57">
        <f>'指標35-50元表'!AO22</f>
        <v>100.55</v>
      </c>
      <c r="AJ22" s="72">
        <f>'指標35-50元表'!AQ22</f>
        <v>20</v>
      </c>
      <c r="AK22" s="55" t="s">
        <v>79</v>
      </c>
      <c r="AL22" s="56">
        <f>'指標35-50元表'!AT22</f>
        <v>27882</v>
      </c>
      <c r="AM22" s="57">
        <f>'指標35-50元表'!AU22</f>
        <v>97.84</v>
      </c>
      <c r="AO22" s="72">
        <f>'指標35-50元表'!AW22</f>
        <v>16</v>
      </c>
      <c r="AP22" s="55" t="s">
        <v>79</v>
      </c>
      <c r="AQ22" s="56">
        <f>'指標35-50元表'!AZ22</f>
        <v>166133</v>
      </c>
      <c r="AR22" s="57">
        <f>'指標35-50元表'!BA22</f>
        <v>98.26</v>
      </c>
      <c r="AT22" s="72">
        <f>'指標35-50元表'!BC22</f>
        <v>15</v>
      </c>
      <c r="AU22" s="55" t="s">
        <v>79</v>
      </c>
      <c r="AV22" s="58">
        <f>'指標35-50元表'!BF22</f>
        <v>1174.705</v>
      </c>
      <c r="AW22" s="57">
        <f>'指標35-50元表'!BG22</f>
        <v>98.3</v>
      </c>
      <c r="AY22" s="72">
        <f>'指標35-50元表'!BI22</f>
        <v>6</v>
      </c>
      <c r="AZ22" s="55" t="s">
        <v>79</v>
      </c>
      <c r="BA22" s="59">
        <f>'指標35-50元表'!BL22</f>
        <v>1.62</v>
      </c>
      <c r="BB22" s="57">
        <f>'指標35-50元表'!BM22</f>
        <v>97.59</v>
      </c>
      <c r="BD22" s="72">
        <f>'指標35-50元表'!BO22</f>
        <v>17</v>
      </c>
      <c r="BE22" s="55" t="s">
        <v>79</v>
      </c>
      <c r="BF22" s="56">
        <f>'指標35-50元表'!BR22</f>
        <v>8711</v>
      </c>
      <c r="BG22" s="57">
        <f>'指標35-50元表'!BS22</f>
        <v>102.22</v>
      </c>
      <c r="BI22" s="72">
        <f>'指標35-50元表'!BU22</f>
        <v>11</v>
      </c>
      <c r="BJ22" s="55" t="s">
        <v>79</v>
      </c>
      <c r="BK22" s="56">
        <f>'指標35-50元表'!BX22</f>
        <v>26057</v>
      </c>
      <c r="BL22" s="57">
        <f>'指標35-50元表'!BY22</f>
        <v>99.89</v>
      </c>
      <c r="BN22" s="72">
        <f>'指標35-50元表'!CA22</f>
        <v>12</v>
      </c>
      <c r="BO22" s="55" t="s">
        <v>79</v>
      </c>
      <c r="BP22" s="58">
        <f>'指標35-50元表'!CD22</f>
        <v>161.629</v>
      </c>
      <c r="BQ22" s="57">
        <f>'指標35-50元表'!CE22</f>
        <v>101.11</v>
      </c>
      <c r="BS22" s="72">
        <f>'指標35-50元表'!CG22</f>
        <v>7</v>
      </c>
      <c r="BT22" s="55" t="s">
        <v>79</v>
      </c>
      <c r="BU22" s="59">
        <f>'指標35-50元表'!CJ22</f>
        <v>2.39</v>
      </c>
      <c r="BV22" s="57">
        <f>'指標35-50元表'!CK22</f>
        <v>97.55</v>
      </c>
      <c r="BX22" s="72">
        <f>'指標35-50元表'!CM22</f>
        <v>10</v>
      </c>
      <c r="BY22" s="55" t="s">
        <v>79</v>
      </c>
      <c r="BZ22" s="56">
        <f>'指標35-50元表'!CP22</f>
        <v>6756</v>
      </c>
      <c r="CA22" s="57">
        <f>'指標35-50元表'!CQ22</f>
        <v>101.38</v>
      </c>
    </row>
    <row r="23" spans="1:79" ht="15.75" customHeight="1">
      <c r="A23" s="73">
        <f>'指標35-50元表'!A23</f>
        <v>18</v>
      </c>
      <c r="B23" s="61" t="s">
        <v>80</v>
      </c>
      <c r="C23" s="62">
        <f>'指標35-50元表'!D23</f>
        <v>388525</v>
      </c>
      <c r="D23" s="63">
        <f>'指標35-50元表'!E23</f>
        <v>108.98</v>
      </c>
      <c r="F23" s="73">
        <f>'指標35-50元表'!G23</f>
        <v>17</v>
      </c>
      <c r="G23" s="61" t="s">
        <v>80</v>
      </c>
      <c r="H23" s="64">
        <f>'指標35-50元表'!J23</f>
        <v>1303.495</v>
      </c>
      <c r="I23" s="63">
        <f>'指標35-50元表'!K23</f>
        <v>98.05</v>
      </c>
      <c r="K23" s="73">
        <f>'指標35-50元表'!M23</f>
        <v>19</v>
      </c>
      <c r="L23" s="61" t="s">
        <v>80</v>
      </c>
      <c r="M23" s="65">
        <f>'指標35-50元表'!P23</f>
        <v>1.84</v>
      </c>
      <c r="N23" s="63">
        <f>'指標35-50元表'!Q23</f>
        <v>101.66</v>
      </c>
      <c r="P23" s="73">
        <f>'指標35-50元表'!S23</f>
        <v>1</v>
      </c>
      <c r="Q23" s="61" t="s">
        <v>80</v>
      </c>
      <c r="R23" s="62">
        <f>'指標35-50元表'!V23</f>
        <v>16196</v>
      </c>
      <c r="S23" s="63">
        <f>'指標35-50元表'!W23</f>
        <v>109.31</v>
      </c>
      <c r="U23" s="73">
        <f>'指標35-50元表'!Y23</f>
        <v>18</v>
      </c>
      <c r="V23" s="61" t="s">
        <v>80</v>
      </c>
      <c r="W23" s="62">
        <f>'指標35-50元表'!AB23</f>
        <v>176544</v>
      </c>
      <c r="X23" s="63">
        <f>'指標35-50元表'!AC23</f>
        <v>116.51</v>
      </c>
      <c r="Z23" s="73">
        <f>'指標35-50元表'!AE23</f>
        <v>18</v>
      </c>
      <c r="AA23" s="61" t="s">
        <v>80</v>
      </c>
      <c r="AB23" s="64">
        <f>'指標35-50元表'!AH23</f>
        <v>33.333</v>
      </c>
      <c r="AC23" s="63">
        <f>'指標35-50元表'!AI23</f>
        <v>101.46</v>
      </c>
      <c r="AE23" s="73">
        <f>'指標35-50元表'!AK23</f>
        <v>18</v>
      </c>
      <c r="AF23" s="61" t="s">
        <v>80</v>
      </c>
      <c r="AG23" s="65">
        <f>'指標35-50元表'!AN23</f>
        <v>12.52</v>
      </c>
      <c r="AH23" s="63">
        <f>'指標35-50元表'!AO23</f>
        <v>101.87</v>
      </c>
      <c r="AJ23" s="73">
        <f>'指標35-50元表'!AQ23</f>
        <v>2</v>
      </c>
      <c r="AK23" s="61" t="s">
        <v>80</v>
      </c>
      <c r="AL23" s="62">
        <f>'指標35-50元表'!AT23</f>
        <v>42289</v>
      </c>
      <c r="AM23" s="63">
        <f>'指標35-50元表'!AU23</f>
        <v>112.68</v>
      </c>
      <c r="AO23" s="73">
        <f>'指標35-50元表'!AW23</f>
        <v>8</v>
      </c>
      <c r="AP23" s="61" t="s">
        <v>80</v>
      </c>
      <c r="AQ23" s="62">
        <f>'指標35-50元表'!AZ23</f>
        <v>185423</v>
      </c>
      <c r="AR23" s="63">
        <f>'指標35-50元表'!BA23</f>
        <v>102.62</v>
      </c>
      <c r="AT23" s="73">
        <f>'指標35-50元表'!BC23</f>
        <v>18</v>
      </c>
      <c r="AU23" s="61" t="s">
        <v>80</v>
      </c>
      <c r="AV23" s="64">
        <f>'指標35-50元表'!BF23</f>
        <v>1104.301</v>
      </c>
      <c r="AW23" s="63">
        <f>'指標35-50元表'!BG23</f>
        <v>96.81</v>
      </c>
      <c r="AY23" s="73">
        <f>'指標35-50元表'!BI23</f>
        <v>20</v>
      </c>
      <c r="AZ23" s="61" t="s">
        <v>80</v>
      </c>
      <c r="BA23" s="65">
        <f>'指標35-50元表'!BL23</f>
        <v>1.46</v>
      </c>
      <c r="BB23" s="63">
        <f>'指標35-50元表'!BM23</f>
        <v>99.32</v>
      </c>
      <c r="BD23" s="73">
        <f>'指標35-50元表'!BO23</f>
        <v>1</v>
      </c>
      <c r="BE23" s="61" t="s">
        <v>80</v>
      </c>
      <c r="BF23" s="62">
        <f>'指標35-50元表'!BR23</f>
        <v>11510</v>
      </c>
      <c r="BG23" s="63">
        <f>'指標35-50元表'!BS23</f>
        <v>106.72</v>
      </c>
      <c r="BI23" s="73">
        <f>'指標35-50元表'!BU23</f>
        <v>9</v>
      </c>
      <c r="BJ23" s="61" t="s">
        <v>80</v>
      </c>
      <c r="BK23" s="62">
        <f>'指標35-50元表'!BX23</f>
        <v>26558</v>
      </c>
      <c r="BL23" s="63">
        <f>'指標35-50元表'!BY23</f>
        <v>109.29</v>
      </c>
      <c r="BN23" s="73">
        <f>'指標35-50元表'!CA23</f>
        <v>9</v>
      </c>
      <c r="BO23" s="61" t="s">
        <v>80</v>
      </c>
      <c r="BP23" s="64">
        <f>'指標35-50元表'!CD23</f>
        <v>165.86</v>
      </c>
      <c r="BQ23" s="63">
        <f>'指標35-50元表'!CE23</f>
        <v>106.38</v>
      </c>
      <c r="BS23" s="73">
        <f>'指標35-50元表'!CG23</f>
        <v>13</v>
      </c>
      <c r="BT23" s="61" t="s">
        <v>80</v>
      </c>
      <c r="BU23" s="65">
        <f>'指標35-50元表'!CJ23</f>
        <v>2.23</v>
      </c>
      <c r="BV23" s="63">
        <f>'指標35-50元表'!CK23</f>
        <v>106.19</v>
      </c>
      <c r="BX23" s="73">
        <f>'指標35-50元表'!CM23</f>
        <v>5</v>
      </c>
      <c r="BY23" s="61" t="s">
        <v>80</v>
      </c>
      <c r="BZ23" s="62">
        <f>'指標35-50元表'!CP23</f>
        <v>7170</v>
      </c>
      <c r="CA23" s="63">
        <f>'指標35-50元表'!CQ23</f>
        <v>96.51</v>
      </c>
    </row>
    <row r="24" spans="1:79" ht="15.75" customHeight="1">
      <c r="A24" s="73">
        <f>'指標35-50元表'!A24</f>
        <v>5</v>
      </c>
      <c r="B24" s="61" t="s">
        <v>81</v>
      </c>
      <c r="C24" s="62">
        <f>'指標35-50元表'!D24</f>
        <v>464061</v>
      </c>
      <c r="D24" s="63">
        <f>'指標35-50元表'!E24</f>
        <v>104.93</v>
      </c>
      <c r="F24" s="73">
        <f>'指標35-50元表'!G24</f>
        <v>9</v>
      </c>
      <c r="G24" s="61" t="s">
        <v>81</v>
      </c>
      <c r="H24" s="64">
        <f>'指標35-50元表'!J24</f>
        <v>1425.085</v>
      </c>
      <c r="I24" s="63">
        <f>'指標35-50元表'!K24</f>
        <v>99.87</v>
      </c>
      <c r="K24" s="73">
        <f>'指標35-50元表'!M24</f>
        <v>17</v>
      </c>
      <c r="L24" s="61" t="s">
        <v>81</v>
      </c>
      <c r="M24" s="65">
        <f>'指標35-50元表'!P24</f>
        <v>2.03</v>
      </c>
      <c r="N24" s="63">
        <f>'指標35-50元表'!Q24</f>
        <v>102.01</v>
      </c>
      <c r="P24" s="73">
        <f>'指標35-50元表'!S24</f>
        <v>2</v>
      </c>
      <c r="Q24" s="61" t="s">
        <v>81</v>
      </c>
      <c r="R24" s="62">
        <f>'指標35-50元表'!V24</f>
        <v>16070</v>
      </c>
      <c r="S24" s="63">
        <f>'指標35-50元表'!W24</f>
        <v>103.17</v>
      </c>
      <c r="U24" s="73">
        <f>'指標35-50元表'!Y24</f>
        <v>5</v>
      </c>
      <c r="V24" s="61" t="s">
        <v>81</v>
      </c>
      <c r="W24" s="62">
        <f>'指標35-50元表'!AB24</f>
        <v>255813</v>
      </c>
      <c r="X24" s="63">
        <f>'指標35-50元表'!AC24</f>
        <v>103.71</v>
      </c>
      <c r="Z24" s="73">
        <f>'指標35-50元表'!AE24</f>
        <v>13</v>
      </c>
      <c r="AA24" s="61" t="s">
        <v>81</v>
      </c>
      <c r="AB24" s="64">
        <f>'指標35-50元表'!AH24</f>
        <v>46.125</v>
      </c>
      <c r="AC24" s="63">
        <f>'指標35-50元表'!AI24</f>
        <v>100.95</v>
      </c>
      <c r="AE24" s="73">
        <f>'指標35-50元表'!AK24</f>
        <v>13</v>
      </c>
      <c r="AF24" s="61" t="s">
        <v>81</v>
      </c>
      <c r="AG24" s="65">
        <f>'指標35-50元表'!AN24</f>
        <v>14.93</v>
      </c>
      <c r="AH24" s="63">
        <f>'指標35-50元表'!AO24</f>
        <v>101.22</v>
      </c>
      <c r="AJ24" s="73">
        <f>'指標35-50元表'!AQ24</f>
        <v>4</v>
      </c>
      <c r="AK24" s="61" t="s">
        <v>81</v>
      </c>
      <c r="AL24" s="62">
        <f>'指標35-50元表'!AT24</f>
        <v>37154</v>
      </c>
      <c r="AM24" s="63">
        <f>'指標35-50元表'!AU24</f>
        <v>101.54</v>
      </c>
      <c r="AO24" s="73">
        <f>'指標35-50元表'!AW24</f>
        <v>11</v>
      </c>
      <c r="AP24" s="61" t="s">
        <v>81</v>
      </c>
      <c r="AQ24" s="62">
        <f>'指標35-50元表'!AZ24</f>
        <v>180316</v>
      </c>
      <c r="AR24" s="63">
        <f>'指標35-50元表'!BA24</f>
        <v>108.7</v>
      </c>
      <c r="AT24" s="73">
        <f>'指標35-50元表'!BC24</f>
        <v>9</v>
      </c>
      <c r="AU24" s="61" t="s">
        <v>81</v>
      </c>
      <c r="AV24" s="64">
        <f>'指標35-50元表'!BF24</f>
        <v>1214.48</v>
      </c>
      <c r="AW24" s="63">
        <f>'指標35-50元表'!BG24</f>
        <v>99.61</v>
      </c>
      <c r="AY24" s="73">
        <f>'指標35-50元表'!BI24</f>
        <v>19</v>
      </c>
      <c r="AZ24" s="61" t="s">
        <v>81</v>
      </c>
      <c r="BA24" s="65">
        <f>'指標35-50元表'!BL24</f>
        <v>1.48</v>
      </c>
      <c r="BB24" s="63">
        <f>'指標35-50元表'!BM24</f>
        <v>102.78</v>
      </c>
      <c r="BD24" s="73">
        <f>'指標35-50元表'!BO24</f>
        <v>3</v>
      </c>
      <c r="BE24" s="61" t="s">
        <v>81</v>
      </c>
      <c r="BF24" s="62">
        <f>'指標35-50元表'!BR24</f>
        <v>10059</v>
      </c>
      <c r="BG24" s="63">
        <f>'指標35-50元表'!BS24</f>
        <v>106.3</v>
      </c>
      <c r="BI24" s="73">
        <f>'指標35-50元表'!BU24</f>
        <v>6</v>
      </c>
      <c r="BJ24" s="61" t="s">
        <v>81</v>
      </c>
      <c r="BK24" s="62">
        <f>'指標35-50元表'!BX24</f>
        <v>27932</v>
      </c>
      <c r="BL24" s="63">
        <f>'指標35-50元表'!BY24</f>
        <v>94.08</v>
      </c>
      <c r="BN24" s="73">
        <f>'指標35-50元表'!CA24</f>
        <v>11</v>
      </c>
      <c r="BO24" s="61" t="s">
        <v>81</v>
      </c>
      <c r="BP24" s="64">
        <f>'指標35-50元表'!CD24</f>
        <v>164.48</v>
      </c>
      <c r="BQ24" s="63">
        <f>'指標35-50元表'!CE24</f>
        <v>101.58</v>
      </c>
      <c r="BS24" s="73">
        <f>'指標35-50元表'!CG24</f>
        <v>4</v>
      </c>
      <c r="BT24" s="61" t="s">
        <v>81</v>
      </c>
      <c r="BU24" s="65">
        <f>'指標35-50元表'!CJ24</f>
        <v>2.47</v>
      </c>
      <c r="BV24" s="63">
        <f>'指標35-50元表'!CK24</f>
        <v>97.24</v>
      </c>
      <c r="BX24" s="73">
        <f>'指標35-50元表'!CM24</f>
        <v>7</v>
      </c>
      <c r="BY24" s="61" t="s">
        <v>81</v>
      </c>
      <c r="BZ24" s="62">
        <f>'指標35-50元表'!CP24</f>
        <v>6870</v>
      </c>
      <c r="CA24" s="63">
        <f>'指標35-50元表'!CQ24</f>
        <v>95.32</v>
      </c>
    </row>
    <row r="25" spans="1:79" ht="15.75" customHeight="1">
      <c r="A25" s="73">
        <f>'指標35-50元表'!A25</f>
        <v>2</v>
      </c>
      <c r="B25" s="61" t="s">
        <v>82</v>
      </c>
      <c r="C25" s="62">
        <f>'指標35-50元表'!D25</f>
        <v>506449</v>
      </c>
      <c r="D25" s="63">
        <f>'指標35-50元表'!E25</f>
        <v>97.97</v>
      </c>
      <c r="F25" s="73">
        <f>'指標35-50元表'!G25</f>
        <v>5</v>
      </c>
      <c r="G25" s="61" t="s">
        <v>82</v>
      </c>
      <c r="H25" s="64">
        <f>'指標35-50元表'!J25</f>
        <v>1485.229</v>
      </c>
      <c r="I25" s="63">
        <f>'指標35-50元表'!K25</f>
        <v>98.63</v>
      </c>
      <c r="K25" s="73">
        <f>'指標35-50元表'!M25</f>
        <v>9</v>
      </c>
      <c r="L25" s="61" t="s">
        <v>82</v>
      </c>
      <c r="M25" s="65">
        <f>'指標35-50元表'!P25</f>
        <v>2.17</v>
      </c>
      <c r="N25" s="63">
        <f>'指標35-50元表'!Q25</f>
        <v>97.75</v>
      </c>
      <c r="P25" s="73">
        <f>'指標35-50元表'!S25</f>
        <v>4</v>
      </c>
      <c r="Q25" s="61" t="s">
        <v>82</v>
      </c>
      <c r="R25" s="62">
        <f>'指標35-50元表'!V25</f>
        <v>15712</v>
      </c>
      <c r="S25" s="63">
        <f>'指標35-50元表'!W25</f>
        <v>101.66</v>
      </c>
      <c r="U25" s="73">
        <f>'指標35-50元表'!Y25</f>
        <v>1</v>
      </c>
      <c r="V25" s="61" t="s">
        <v>82</v>
      </c>
      <c r="W25" s="62">
        <f>'指標35-50元表'!AB25</f>
        <v>299205</v>
      </c>
      <c r="X25" s="63">
        <f>'指標35-50元表'!AC25</f>
        <v>98.02</v>
      </c>
      <c r="Z25" s="73">
        <f>'指標35-50元表'!AE25</f>
        <v>3</v>
      </c>
      <c r="AA25" s="61" t="s">
        <v>82</v>
      </c>
      <c r="AB25" s="64">
        <f>'指標35-50元表'!AH25</f>
        <v>55.055</v>
      </c>
      <c r="AC25" s="63">
        <f>'指標35-50元表'!AI25</f>
        <v>93.63</v>
      </c>
      <c r="AE25" s="73">
        <f>'指標35-50元表'!AK25</f>
        <v>9</v>
      </c>
      <c r="AF25" s="61" t="s">
        <v>82</v>
      </c>
      <c r="AG25" s="65">
        <f>'指標35-50元表'!AN25</f>
        <v>15.95</v>
      </c>
      <c r="AH25" s="63">
        <f>'指標35-50元表'!AO25</f>
        <v>99.87</v>
      </c>
      <c r="AJ25" s="73">
        <f>'指標35-50元表'!AQ25</f>
        <v>8</v>
      </c>
      <c r="AK25" s="61" t="s">
        <v>82</v>
      </c>
      <c r="AL25" s="62">
        <f>'指標35-50元表'!AT25</f>
        <v>34083</v>
      </c>
      <c r="AM25" s="63">
        <f>'指標35-50元表'!AU25</f>
        <v>104.85</v>
      </c>
      <c r="AO25" s="73">
        <f>'指標35-50元表'!AW25</f>
        <v>9</v>
      </c>
      <c r="AP25" s="61" t="s">
        <v>82</v>
      </c>
      <c r="AQ25" s="62">
        <f>'指標35-50元表'!AZ25</f>
        <v>185102</v>
      </c>
      <c r="AR25" s="63">
        <f>'指標35-50元表'!BA25</f>
        <v>98.52</v>
      </c>
      <c r="AT25" s="73">
        <f>'指標35-50元表'!BC25</f>
        <v>4</v>
      </c>
      <c r="AU25" s="61" t="s">
        <v>82</v>
      </c>
      <c r="AV25" s="64">
        <f>'指標35-50元表'!BF25</f>
        <v>1285.15</v>
      </c>
      <c r="AW25" s="63">
        <f>'指標35-50元表'!BG25</f>
        <v>99.77</v>
      </c>
      <c r="AY25" s="73">
        <f>'指標35-50元表'!BI25</f>
        <v>14</v>
      </c>
      <c r="AZ25" s="61" t="s">
        <v>82</v>
      </c>
      <c r="BA25" s="65">
        <f>'指標35-50元表'!BL25</f>
        <v>1.57</v>
      </c>
      <c r="BB25" s="63">
        <f>'指標35-50元表'!BM25</f>
        <v>99.37</v>
      </c>
      <c r="BD25" s="73">
        <f>'指標35-50元表'!BO25</f>
        <v>9</v>
      </c>
      <c r="BE25" s="61" t="s">
        <v>82</v>
      </c>
      <c r="BF25" s="62">
        <f>'指標35-50元表'!BR25</f>
        <v>9196</v>
      </c>
      <c r="BG25" s="63">
        <f>'指標35-50元表'!BS25</f>
        <v>99.92</v>
      </c>
      <c r="BI25" s="73">
        <f>'指標35-50元表'!BU25</f>
        <v>19</v>
      </c>
      <c r="BJ25" s="61" t="s">
        <v>82</v>
      </c>
      <c r="BK25" s="62">
        <f>'指標35-50元表'!BX25</f>
        <v>22142</v>
      </c>
      <c r="BL25" s="63">
        <f>'指標35-50元表'!BY25</f>
        <v>93</v>
      </c>
      <c r="BN25" s="73">
        <f>'指標35-50元表'!CA25</f>
        <v>18</v>
      </c>
      <c r="BO25" s="61" t="s">
        <v>82</v>
      </c>
      <c r="BP25" s="64">
        <f>'指標35-50元表'!CD25</f>
        <v>145.024</v>
      </c>
      <c r="BQ25" s="63">
        <f>'指標35-50元表'!CE25</f>
        <v>91.23</v>
      </c>
      <c r="BS25" s="73">
        <f>'指標35-50元表'!CG25</f>
        <v>11</v>
      </c>
      <c r="BT25" s="61" t="s">
        <v>82</v>
      </c>
      <c r="BU25" s="65">
        <f>'指標35-50元表'!CJ25</f>
        <v>2.29</v>
      </c>
      <c r="BV25" s="63">
        <f>'指標35-50元表'!CK25</f>
        <v>100</v>
      </c>
      <c r="BX25" s="73">
        <f>'指標35-50元表'!CM25</f>
        <v>12</v>
      </c>
      <c r="BY25" s="61" t="s">
        <v>82</v>
      </c>
      <c r="BZ25" s="62">
        <f>'指標35-50元表'!CP25</f>
        <v>6658</v>
      </c>
      <c r="CA25" s="63">
        <f>'指標35-50元表'!CQ25</f>
        <v>101.82</v>
      </c>
    </row>
    <row r="26" spans="1:79" ht="15.75" customHeight="1">
      <c r="A26" s="74">
        <f>'指標35-50元表'!A26</f>
        <v>1</v>
      </c>
      <c r="B26" s="75" t="s">
        <v>83</v>
      </c>
      <c r="C26" s="76">
        <f>'指標35-50元表'!D26</f>
        <v>518529</v>
      </c>
      <c r="D26" s="77">
        <f>'指標35-50元表'!E26</f>
        <v>111.45</v>
      </c>
      <c r="F26" s="74">
        <f>'指標35-50元表'!G26</f>
        <v>3</v>
      </c>
      <c r="G26" s="75" t="s">
        <v>83</v>
      </c>
      <c r="H26" s="78">
        <f>'指標35-50元表'!J26</f>
        <v>1506.691</v>
      </c>
      <c r="I26" s="77">
        <f>'指標35-50元表'!K26</f>
        <v>97.69</v>
      </c>
      <c r="K26" s="74">
        <f>'指標35-50元表'!M26</f>
        <v>1</v>
      </c>
      <c r="L26" s="75" t="s">
        <v>83</v>
      </c>
      <c r="M26" s="79">
        <f>'指標35-50元表'!P26</f>
        <v>2.33</v>
      </c>
      <c r="N26" s="77">
        <f>'指標35-50元表'!Q26</f>
        <v>101.75</v>
      </c>
      <c r="P26" s="74">
        <f>'指標35-50元表'!S26</f>
        <v>10</v>
      </c>
      <c r="Q26" s="75" t="s">
        <v>83</v>
      </c>
      <c r="R26" s="76">
        <f>'指標35-50元表'!V26</f>
        <v>14758</v>
      </c>
      <c r="S26" s="77">
        <f>'指標35-50元表'!W26</f>
        <v>112.02</v>
      </c>
      <c r="U26" s="74">
        <f>'指標35-50元表'!Y26</f>
        <v>2</v>
      </c>
      <c r="V26" s="75" t="s">
        <v>83</v>
      </c>
      <c r="W26" s="76">
        <f>'指標35-50元表'!AB26</f>
        <v>298723</v>
      </c>
      <c r="X26" s="77">
        <f>'指標35-50元表'!AC26</f>
        <v>120.66</v>
      </c>
      <c r="Z26" s="74">
        <f>'指標35-50元表'!AE26</f>
        <v>1</v>
      </c>
      <c r="AA26" s="75" t="s">
        <v>83</v>
      </c>
      <c r="AB26" s="78">
        <f>'指標35-50元表'!AH26</f>
        <v>57.508</v>
      </c>
      <c r="AC26" s="77">
        <f>'指標35-50元表'!AI26</f>
        <v>110.7</v>
      </c>
      <c r="AE26" s="74">
        <f>'指標35-50元表'!AK26</f>
        <v>1</v>
      </c>
      <c r="AF26" s="75" t="s">
        <v>83</v>
      </c>
      <c r="AG26" s="79">
        <f>'指標35-50元表'!AN26</f>
        <v>17.02</v>
      </c>
      <c r="AH26" s="77">
        <f>'指標35-50元表'!AO26</f>
        <v>100.89</v>
      </c>
      <c r="AJ26" s="74">
        <f>'指標35-50元表'!AQ26</f>
        <v>18</v>
      </c>
      <c r="AK26" s="75" t="s">
        <v>83</v>
      </c>
      <c r="AL26" s="76">
        <f>'指標35-50元表'!AT26</f>
        <v>30519</v>
      </c>
      <c r="AM26" s="77">
        <f>'指標35-50元表'!AU26</f>
        <v>108.03</v>
      </c>
      <c r="AO26" s="74">
        <f>'指標35-50元表'!AW26</f>
        <v>1</v>
      </c>
      <c r="AP26" s="75" t="s">
        <v>83</v>
      </c>
      <c r="AQ26" s="76">
        <f>'指標35-50元表'!AZ26</f>
        <v>195919</v>
      </c>
      <c r="AR26" s="77">
        <f>'指標35-50元表'!BA26</f>
        <v>102</v>
      </c>
      <c r="AT26" s="74">
        <f>'指標35-50元表'!BC26</f>
        <v>3</v>
      </c>
      <c r="AU26" s="75" t="s">
        <v>83</v>
      </c>
      <c r="AV26" s="78">
        <f>'指標35-50元表'!BF26</f>
        <v>1299.336</v>
      </c>
      <c r="AW26" s="77">
        <f>'指標35-50元表'!BG26</f>
        <v>97.66</v>
      </c>
      <c r="AY26" s="74">
        <f>'指標35-50元表'!BI26</f>
        <v>3</v>
      </c>
      <c r="AZ26" s="75" t="s">
        <v>83</v>
      </c>
      <c r="BA26" s="79">
        <f>'指標35-50元表'!BL26</f>
        <v>1.68</v>
      </c>
      <c r="BB26" s="77">
        <f>'指標35-50元表'!BM26</f>
        <v>98.25</v>
      </c>
      <c r="BD26" s="74">
        <f>'指標35-50元表'!BO26</f>
        <v>13</v>
      </c>
      <c r="BE26" s="75" t="s">
        <v>83</v>
      </c>
      <c r="BF26" s="76">
        <f>'指標35-50元表'!BR26</f>
        <v>8972</v>
      </c>
      <c r="BG26" s="77">
        <f>'指標35-50元表'!BS26</f>
        <v>106.25</v>
      </c>
      <c r="BI26" s="74">
        <f>'指標35-50元表'!BU26</f>
        <v>17</v>
      </c>
      <c r="BJ26" s="75" t="s">
        <v>83</v>
      </c>
      <c r="BK26" s="76">
        <f>'指標35-50元表'!BX26</f>
        <v>23887</v>
      </c>
      <c r="BL26" s="77">
        <f>'指標35-50元表'!BY26</f>
        <v>93.23</v>
      </c>
      <c r="BN26" s="74">
        <f>'指標35-50元表'!CA26</f>
        <v>16</v>
      </c>
      <c r="BO26" s="75" t="s">
        <v>83</v>
      </c>
      <c r="BP26" s="78">
        <f>'指標35-50元表'!CD26</f>
        <v>149.847</v>
      </c>
      <c r="BQ26" s="77">
        <f>'指標35-50元表'!CE26</f>
        <v>93.75</v>
      </c>
      <c r="BS26" s="74">
        <f>'指標35-50元表'!CG26</f>
        <v>9</v>
      </c>
      <c r="BT26" s="75" t="s">
        <v>83</v>
      </c>
      <c r="BU26" s="79">
        <f>'指標35-50元表'!CJ26</f>
        <v>2.34</v>
      </c>
      <c r="BV26" s="77">
        <f>'指標35-50元表'!CK26</f>
        <v>98.32</v>
      </c>
      <c r="BX26" s="74">
        <f>'指標35-50元表'!CM26</f>
        <v>9</v>
      </c>
      <c r="BY26" s="75" t="s">
        <v>83</v>
      </c>
      <c r="BZ26" s="76">
        <f>'指標35-50元表'!CP26</f>
        <v>6805</v>
      </c>
      <c r="CA26" s="77">
        <f>'指標35-50元表'!CQ26</f>
        <v>101.1</v>
      </c>
    </row>
    <row r="27" spans="1:79" ht="15.75" customHeight="1">
      <c r="A27" s="80">
        <f>'指標35-50元表'!A27</f>
        <v>14</v>
      </c>
      <c r="B27" s="81" t="s">
        <v>84</v>
      </c>
      <c r="C27" s="82">
        <f>'指標35-50元表'!D27</f>
        <v>442420</v>
      </c>
      <c r="D27" s="83">
        <f>'指標35-50元表'!E27</f>
        <v>97.76</v>
      </c>
      <c r="F27" s="80">
        <f>'指標35-50元表'!G27</f>
        <v>12</v>
      </c>
      <c r="G27" s="81" t="s">
        <v>84</v>
      </c>
      <c r="H27" s="84">
        <f>'指標35-50元表'!J27</f>
        <v>1400.571</v>
      </c>
      <c r="I27" s="83">
        <f>'指標35-50元表'!K27</f>
        <v>100.09</v>
      </c>
      <c r="K27" s="80">
        <f>'指標35-50元表'!M27</f>
        <v>14</v>
      </c>
      <c r="L27" s="81" t="s">
        <v>84</v>
      </c>
      <c r="M27" s="85">
        <f>'指標35-50元表'!P27</f>
        <v>2.1</v>
      </c>
      <c r="N27" s="83">
        <f>'指標35-50元表'!Q27</f>
        <v>97.22</v>
      </c>
      <c r="P27" s="80">
        <f>'指標35-50元表'!S27</f>
        <v>8</v>
      </c>
      <c r="Q27" s="81" t="s">
        <v>84</v>
      </c>
      <c r="R27" s="82">
        <f>'指標35-50元表'!V27</f>
        <v>15010</v>
      </c>
      <c r="S27" s="83">
        <f>'指標35-50元表'!W27</f>
        <v>100.12</v>
      </c>
      <c r="U27" s="80">
        <f>'指標35-50元表'!Y27</f>
        <v>17</v>
      </c>
      <c r="V27" s="81" t="s">
        <v>84</v>
      </c>
      <c r="W27" s="82">
        <f>'指標35-50元表'!AB27</f>
        <v>229420</v>
      </c>
      <c r="X27" s="83">
        <f>'指標35-50元表'!AC27</f>
        <v>93.83</v>
      </c>
      <c r="Z27" s="80">
        <f>'指標35-50元表'!AE27</f>
        <v>9</v>
      </c>
      <c r="AA27" s="81" t="s">
        <v>84</v>
      </c>
      <c r="AB27" s="84">
        <f>'指標35-50元表'!AH27</f>
        <v>48.762</v>
      </c>
      <c r="AC27" s="83">
        <f>'指標35-50元表'!AI27</f>
        <v>95.17</v>
      </c>
      <c r="AE27" s="80">
        <f>'指標35-50元表'!AK27</f>
        <v>17</v>
      </c>
      <c r="AF27" s="81" t="s">
        <v>84</v>
      </c>
      <c r="AG27" s="85">
        <f>'指標35-50元表'!AN27</f>
        <v>14.23</v>
      </c>
      <c r="AH27" s="83">
        <f>'指標35-50元表'!AO27</f>
        <v>101.28</v>
      </c>
      <c r="AJ27" s="80">
        <f>'指標35-50元表'!AQ27</f>
        <v>11</v>
      </c>
      <c r="AK27" s="81" t="s">
        <v>84</v>
      </c>
      <c r="AL27" s="82">
        <f>'指標35-50元表'!AT27</f>
        <v>33060</v>
      </c>
      <c r="AM27" s="83">
        <f>'指標35-50元表'!AU27</f>
        <v>97.32</v>
      </c>
      <c r="AO27" s="80">
        <f>'指標35-50元表'!AW27</f>
        <v>7</v>
      </c>
      <c r="AP27" s="81" t="s">
        <v>84</v>
      </c>
      <c r="AQ27" s="82">
        <f>'指標35-50元表'!AZ27</f>
        <v>186164</v>
      </c>
      <c r="AR27" s="83">
        <f>'指標35-50元表'!BA27</f>
        <v>102.98</v>
      </c>
      <c r="AT27" s="80">
        <f>'指標35-50元表'!BC27</f>
        <v>11</v>
      </c>
      <c r="AU27" s="81" t="s">
        <v>84</v>
      </c>
      <c r="AV27" s="84">
        <f>'指標35-50元表'!BF27</f>
        <v>1186.905</v>
      </c>
      <c r="AW27" s="83">
        <f>'指標35-50元表'!BG27</f>
        <v>100.05</v>
      </c>
      <c r="AY27" s="80">
        <f>'指標35-50元表'!BI27</f>
        <v>11</v>
      </c>
      <c r="AZ27" s="81" t="s">
        <v>84</v>
      </c>
      <c r="BA27" s="85">
        <f>'指標35-50元表'!BL27</f>
        <v>1.59</v>
      </c>
      <c r="BB27" s="83">
        <f>'指標35-50元表'!BM27</f>
        <v>98.15</v>
      </c>
      <c r="BD27" s="80">
        <f>'指標35-50元表'!BO27</f>
        <v>4</v>
      </c>
      <c r="BE27" s="81" t="s">
        <v>84</v>
      </c>
      <c r="BF27" s="82">
        <f>'指標35-50元表'!BR27</f>
        <v>9854</v>
      </c>
      <c r="BG27" s="83">
        <f>'指標35-50元表'!BS27</f>
        <v>104.95</v>
      </c>
      <c r="BI27" s="80">
        <f>'指標35-50元表'!BU27</f>
        <v>8</v>
      </c>
      <c r="BJ27" s="81" t="s">
        <v>84</v>
      </c>
      <c r="BK27" s="82">
        <f>'指標35-50元表'!BX27</f>
        <v>26836</v>
      </c>
      <c r="BL27" s="83">
        <f>'指標35-50元表'!BY27</f>
        <v>98.39</v>
      </c>
      <c r="BN27" s="80">
        <f>'指標35-50元表'!CA27</f>
        <v>10</v>
      </c>
      <c r="BO27" s="81" t="s">
        <v>84</v>
      </c>
      <c r="BP27" s="84">
        <f>'指標35-50元表'!CD27</f>
        <v>164.904</v>
      </c>
      <c r="BQ27" s="83">
        <f>'指標35-50元表'!CE27</f>
        <v>101.99</v>
      </c>
      <c r="BS27" s="80">
        <f>'指標35-50元表'!CG27</f>
        <v>14</v>
      </c>
      <c r="BT27" s="81" t="s">
        <v>84</v>
      </c>
      <c r="BU27" s="85">
        <f>'指標35-50元表'!CJ27</f>
        <v>2.21</v>
      </c>
      <c r="BV27" s="83">
        <f>'指標35-50元表'!CK27</f>
        <v>95.67</v>
      </c>
      <c r="BX27" s="80">
        <f>'指標35-50元表'!CM27</f>
        <v>3</v>
      </c>
      <c r="BY27" s="81" t="s">
        <v>84</v>
      </c>
      <c r="BZ27" s="82">
        <f>'指標35-50元表'!CP27</f>
        <v>7365</v>
      </c>
      <c r="CA27" s="83">
        <f>'指標35-50元表'!CQ27</f>
        <v>100.84</v>
      </c>
    </row>
    <row r="28" spans="1:79" ht="15.75" customHeight="1">
      <c r="A28" s="73">
        <f>'指標35-50元表'!A28</f>
        <v>11</v>
      </c>
      <c r="B28" s="61" t="s">
        <v>85</v>
      </c>
      <c r="C28" s="62">
        <f>'指標35-50元表'!D28</f>
        <v>451963</v>
      </c>
      <c r="D28" s="63">
        <f>'指標35-50元表'!E28</f>
        <v>102.82</v>
      </c>
      <c r="F28" s="73">
        <f>'指標35-50元表'!G28</f>
        <v>13</v>
      </c>
      <c r="G28" s="61" t="s">
        <v>85</v>
      </c>
      <c r="H28" s="64">
        <f>'指標35-50元表'!J28</f>
        <v>1397.027</v>
      </c>
      <c r="I28" s="63">
        <f>'指標35-50元表'!K28</f>
        <v>100.2</v>
      </c>
      <c r="K28" s="73">
        <f>'指標35-50元表'!M28</f>
        <v>11</v>
      </c>
      <c r="L28" s="61" t="s">
        <v>85</v>
      </c>
      <c r="M28" s="65">
        <f>'指標35-50元表'!P28</f>
        <v>2.13</v>
      </c>
      <c r="N28" s="63">
        <f>'指標35-50元表'!Q28</f>
        <v>97.71</v>
      </c>
      <c r="P28" s="73">
        <f>'指標35-50元表'!S28</f>
        <v>7</v>
      </c>
      <c r="Q28" s="61" t="s">
        <v>85</v>
      </c>
      <c r="R28" s="62">
        <f>'指標35-50元表'!V28</f>
        <v>15184</v>
      </c>
      <c r="S28" s="63">
        <f>'指標35-50元表'!W28</f>
        <v>104.98</v>
      </c>
      <c r="U28" s="73">
        <f>'指標35-50元表'!Y28</f>
        <v>8</v>
      </c>
      <c r="V28" s="61" t="s">
        <v>85</v>
      </c>
      <c r="W28" s="62">
        <f>'指標35-50元表'!AB28</f>
        <v>249102</v>
      </c>
      <c r="X28" s="63">
        <f>'指標35-50元表'!AC28</f>
        <v>106.67</v>
      </c>
      <c r="Z28" s="73">
        <f>'指標35-50元表'!AE28</f>
        <v>11</v>
      </c>
      <c r="AA28" s="61" t="s">
        <v>85</v>
      </c>
      <c r="AB28" s="64">
        <f>'指標35-50元表'!AH28</f>
        <v>47.549</v>
      </c>
      <c r="AC28" s="63">
        <f>'指標35-50元表'!AI28</f>
        <v>99.71</v>
      </c>
      <c r="AE28" s="73">
        <f>'指標35-50元表'!AK28</f>
        <v>15</v>
      </c>
      <c r="AF28" s="61" t="s">
        <v>85</v>
      </c>
      <c r="AG28" s="65">
        <f>'指標35-50元表'!AN28</f>
        <v>14.61</v>
      </c>
      <c r="AH28" s="63">
        <f>'指標35-50元表'!AO28</f>
        <v>97.08</v>
      </c>
      <c r="AJ28" s="73">
        <f>'指標35-50元表'!AQ28</f>
        <v>5</v>
      </c>
      <c r="AK28" s="61" t="s">
        <v>85</v>
      </c>
      <c r="AL28" s="62">
        <f>'指標35-50元表'!AT28</f>
        <v>35867</v>
      </c>
      <c r="AM28" s="63">
        <f>'指標35-50元表'!AU28</f>
        <v>110.22</v>
      </c>
      <c r="AO28" s="73">
        <f>'指標35-50元表'!AW28</f>
        <v>14</v>
      </c>
      <c r="AP28" s="61" t="s">
        <v>85</v>
      </c>
      <c r="AQ28" s="62">
        <f>'指標35-50元表'!AZ28</f>
        <v>176879</v>
      </c>
      <c r="AR28" s="63">
        <f>'指標35-50元表'!BA28</f>
        <v>98.19</v>
      </c>
      <c r="AT28" s="73">
        <f>'指標35-50元表'!BC28</f>
        <v>12</v>
      </c>
      <c r="AU28" s="61" t="s">
        <v>85</v>
      </c>
      <c r="AV28" s="64">
        <f>'指標35-50元表'!BF28</f>
        <v>1183.016</v>
      </c>
      <c r="AW28" s="63">
        <f>'指標35-50元表'!BG28</f>
        <v>100.17</v>
      </c>
      <c r="AY28" s="73">
        <f>'指標35-50元表'!BI28</f>
        <v>6</v>
      </c>
      <c r="AZ28" s="61" t="s">
        <v>85</v>
      </c>
      <c r="BA28" s="65">
        <f>'指標35-50元表'!BL28</f>
        <v>1.62</v>
      </c>
      <c r="BB28" s="63">
        <f>'指標35-50元表'!BM28</f>
        <v>97.59</v>
      </c>
      <c r="BD28" s="73">
        <f>'指標35-50元表'!BO28</f>
        <v>8</v>
      </c>
      <c r="BE28" s="61" t="s">
        <v>85</v>
      </c>
      <c r="BF28" s="62">
        <f>'指標35-50元表'!BR28</f>
        <v>9205</v>
      </c>
      <c r="BG28" s="63">
        <f>'指標35-50元表'!BS28</f>
        <v>99.97</v>
      </c>
      <c r="BI28" s="73">
        <f>'指標35-50元表'!BU28</f>
        <v>12</v>
      </c>
      <c r="BJ28" s="61" t="s">
        <v>85</v>
      </c>
      <c r="BK28" s="62">
        <f>'指標35-50元表'!BX28</f>
        <v>25982</v>
      </c>
      <c r="BL28" s="63">
        <f>'指標35-50元表'!BY28</f>
        <v>100.35</v>
      </c>
      <c r="BN28" s="73">
        <f>'指標35-50元表'!CA28</f>
        <v>8</v>
      </c>
      <c r="BO28" s="61" t="s">
        <v>85</v>
      </c>
      <c r="BP28" s="64">
        <f>'指標35-50元表'!CD28</f>
        <v>166.461</v>
      </c>
      <c r="BQ28" s="63">
        <f>'指標35-50元表'!CE28</f>
        <v>100.54</v>
      </c>
      <c r="BS28" s="73">
        <f>'指標35-50元表'!CG28</f>
        <v>16</v>
      </c>
      <c r="BT28" s="61" t="s">
        <v>85</v>
      </c>
      <c r="BU28" s="65">
        <f>'指標35-50元表'!CJ28</f>
        <v>2.17</v>
      </c>
      <c r="BV28" s="63">
        <f>'指標35-50元表'!CK28</f>
        <v>98.64</v>
      </c>
      <c r="BX28" s="73">
        <f>'指標35-50元表'!CM28</f>
        <v>4</v>
      </c>
      <c r="BY28" s="61" t="s">
        <v>85</v>
      </c>
      <c r="BZ28" s="62">
        <f>'指標35-50元表'!CP28</f>
        <v>7205</v>
      </c>
      <c r="CA28" s="63">
        <f>'指標35-50元表'!CQ28</f>
        <v>101.58</v>
      </c>
    </row>
    <row r="29" spans="1:79" ht="15.75" customHeight="1">
      <c r="A29" s="86">
        <f>'指標35-50元表'!A29</f>
        <v>13</v>
      </c>
      <c r="B29" s="67" t="s">
        <v>86</v>
      </c>
      <c r="C29" s="68">
        <f>'指標35-50元表'!D29</f>
        <v>444964</v>
      </c>
      <c r="D29" s="69">
        <f>'指標35-50元表'!E29</f>
        <v>103.8</v>
      </c>
      <c r="F29" s="86">
        <f>'指標35-50元表'!G29</f>
        <v>11</v>
      </c>
      <c r="G29" s="67" t="s">
        <v>86</v>
      </c>
      <c r="H29" s="70">
        <f>'指標35-50元表'!J29</f>
        <v>1408.091</v>
      </c>
      <c r="I29" s="69">
        <f>'指標35-50元表'!K29</f>
        <v>98.09</v>
      </c>
      <c r="K29" s="86">
        <f>'指標35-50元表'!M29</f>
        <v>15</v>
      </c>
      <c r="L29" s="67" t="s">
        <v>86</v>
      </c>
      <c r="M29" s="71">
        <f>'指標35-50元表'!P29</f>
        <v>2.07</v>
      </c>
      <c r="N29" s="69">
        <f>'指標35-50元表'!Q29</f>
        <v>100.98</v>
      </c>
      <c r="P29" s="86">
        <f>'指標35-50元表'!S29</f>
        <v>5</v>
      </c>
      <c r="Q29" s="67" t="s">
        <v>86</v>
      </c>
      <c r="R29" s="68">
        <f>'指標35-50元表'!V29</f>
        <v>15282</v>
      </c>
      <c r="S29" s="69">
        <f>'指標35-50元表'!W29</f>
        <v>105.16</v>
      </c>
      <c r="U29" s="86">
        <f>'指標35-50元表'!Y29</f>
        <v>14</v>
      </c>
      <c r="V29" s="67" t="s">
        <v>86</v>
      </c>
      <c r="W29" s="68">
        <f>'指標35-50元表'!AB29</f>
        <v>237768</v>
      </c>
      <c r="X29" s="69">
        <f>'指標35-50元表'!AC29</f>
        <v>109.74</v>
      </c>
      <c r="Z29" s="86">
        <f>'指標35-50元表'!AE29</f>
        <v>17</v>
      </c>
      <c r="AA29" s="67" t="s">
        <v>86</v>
      </c>
      <c r="AB29" s="70">
        <f>'指標35-50元表'!AH29</f>
        <v>44.071</v>
      </c>
      <c r="AC29" s="69">
        <f>'指標35-50元表'!AI29</f>
        <v>103.01</v>
      </c>
      <c r="AE29" s="86">
        <f>'指標35-50元表'!AK29</f>
        <v>11</v>
      </c>
      <c r="AF29" s="67" t="s">
        <v>86</v>
      </c>
      <c r="AG29" s="71">
        <f>'指標35-50元表'!AN29</f>
        <v>15.1</v>
      </c>
      <c r="AH29" s="69">
        <f>'指標35-50元表'!AO29</f>
        <v>101.75</v>
      </c>
      <c r="AJ29" s="86">
        <f>'指標35-50元表'!AQ29</f>
        <v>6</v>
      </c>
      <c r="AK29" s="67" t="s">
        <v>86</v>
      </c>
      <c r="AL29" s="68">
        <f>'指標35-50元表'!AT29</f>
        <v>35737</v>
      </c>
      <c r="AM29" s="69">
        <f>'指標35-50元表'!AU29</f>
        <v>104.75</v>
      </c>
      <c r="AO29" s="86">
        <f>'指標35-50元表'!AW29</f>
        <v>10</v>
      </c>
      <c r="AP29" s="67" t="s">
        <v>86</v>
      </c>
      <c r="AQ29" s="68">
        <f>'指標35-50元表'!AZ29</f>
        <v>181823</v>
      </c>
      <c r="AR29" s="69">
        <f>'指標35-50元表'!BA29</f>
        <v>97.17</v>
      </c>
      <c r="AT29" s="86">
        <f>'指標35-50元表'!BC29</f>
        <v>10</v>
      </c>
      <c r="AU29" s="67" t="s">
        <v>86</v>
      </c>
      <c r="AV29" s="70">
        <f>'指標35-50元表'!BF29</f>
        <v>1203.489</v>
      </c>
      <c r="AW29" s="69">
        <f>'指標35-50元表'!BG29</f>
        <v>97.18</v>
      </c>
      <c r="AY29" s="86">
        <f>'指標35-50元表'!BI29</f>
        <v>16</v>
      </c>
      <c r="AZ29" s="67" t="s">
        <v>86</v>
      </c>
      <c r="BA29" s="71">
        <f>'指標35-50元表'!BL29</f>
        <v>1.55</v>
      </c>
      <c r="BB29" s="69">
        <f>'指標35-50元表'!BM29</f>
        <v>98.73</v>
      </c>
      <c r="BD29" s="86">
        <f>'指標35-50元表'!BO29</f>
        <v>6</v>
      </c>
      <c r="BE29" s="67" t="s">
        <v>86</v>
      </c>
      <c r="BF29" s="68">
        <f>'指標35-50元表'!BR29</f>
        <v>9755</v>
      </c>
      <c r="BG29" s="69">
        <f>'指標35-50元表'!BS29</f>
        <v>101.42</v>
      </c>
      <c r="BI29" s="86">
        <f>'指標35-50元表'!BU29</f>
        <v>14</v>
      </c>
      <c r="BJ29" s="67" t="s">
        <v>86</v>
      </c>
      <c r="BK29" s="68">
        <f>'指標35-50元表'!BX29</f>
        <v>25373</v>
      </c>
      <c r="BL29" s="69">
        <f>'指標35-50元表'!BY29</f>
        <v>102.02</v>
      </c>
      <c r="BN29" s="86">
        <f>'指標35-50元表'!CA29</f>
        <v>13</v>
      </c>
      <c r="BO29" s="67" t="s">
        <v>86</v>
      </c>
      <c r="BP29" s="70">
        <f>'指標35-50元表'!CD29</f>
        <v>160.531</v>
      </c>
      <c r="BQ29" s="69">
        <f>'指標35-50元表'!CE29</f>
        <v>104.05</v>
      </c>
      <c r="BS29" s="86">
        <f>'指標35-50元表'!CG29</f>
        <v>8</v>
      </c>
      <c r="BT29" s="67" t="s">
        <v>86</v>
      </c>
      <c r="BU29" s="71">
        <f>'指標35-50元表'!CJ29</f>
        <v>2.38</v>
      </c>
      <c r="BV29" s="69">
        <f>'指標35-50元表'!CK29</f>
        <v>99.58</v>
      </c>
      <c r="BX29" s="86">
        <f>'指標35-50元表'!CM29</f>
        <v>14</v>
      </c>
      <c r="BY29" s="67" t="s">
        <v>86</v>
      </c>
      <c r="BZ29" s="68">
        <f>'指標35-50元表'!CP29</f>
        <v>6634</v>
      </c>
      <c r="CA29" s="69">
        <f>'指標35-50元表'!CQ29</f>
        <v>98.46</v>
      </c>
    </row>
    <row r="30" spans="1:79" ht="15.75" customHeight="1">
      <c r="A30" s="72">
        <f>'指標35-50元表'!A30</f>
        <v>20</v>
      </c>
      <c r="B30" s="55" t="s">
        <v>87</v>
      </c>
      <c r="C30" s="56">
        <f>'指標35-50元表'!D30</f>
        <v>264116</v>
      </c>
      <c r="D30" s="57">
        <f>'指標35-50元表'!E30</f>
        <v>96.26</v>
      </c>
      <c r="F30" s="72">
        <f>'指標35-50元表'!G30</f>
        <v>19</v>
      </c>
      <c r="G30" s="55" t="s">
        <v>87</v>
      </c>
      <c r="H30" s="58">
        <f>'指標35-50元表'!J30</f>
        <v>1223.954</v>
      </c>
      <c r="I30" s="57">
        <f>'指標35-50元表'!K30</f>
        <v>101.46</v>
      </c>
      <c r="K30" s="72">
        <f>'指標35-50元表'!M30</f>
        <v>20</v>
      </c>
      <c r="L30" s="55" t="s">
        <v>87</v>
      </c>
      <c r="M30" s="59">
        <f>'指標35-50元表'!P30</f>
        <v>1.72</v>
      </c>
      <c r="N30" s="57">
        <f>'指標35-50元表'!Q30</f>
        <v>54.43</v>
      </c>
      <c r="P30" s="72">
        <f>'指標35-50元表'!S30</f>
        <v>20</v>
      </c>
      <c r="Q30" s="55" t="s">
        <v>87</v>
      </c>
      <c r="R30" s="56">
        <f>'指標35-50元表'!V30</f>
        <v>12523</v>
      </c>
      <c r="S30" s="57">
        <f>'指標35-50元表'!W30</f>
        <v>174.12</v>
      </c>
      <c r="U30" s="72">
        <f>'指標35-50元表'!Y30</f>
        <v>20</v>
      </c>
      <c r="V30" s="55" t="s">
        <v>87</v>
      </c>
      <c r="W30" s="56">
        <f>'指標35-50元表'!AB30</f>
        <v>108145</v>
      </c>
      <c r="X30" s="57">
        <f>'指標35-50元表'!AC30</f>
        <v>88.41</v>
      </c>
      <c r="Z30" s="72">
        <f>'指標35-50元表'!AE30</f>
        <v>20</v>
      </c>
      <c r="AA30" s="55" t="s">
        <v>87</v>
      </c>
      <c r="AB30" s="58">
        <f>'指標35-50元表'!AH30</f>
        <v>21.673</v>
      </c>
      <c r="AC30" s="57">
        <f>'指標35-50元表'!AI30</f>
        <v>83.08</v>
      </c>
      <c r="AE30" s="72">
        <f>'指標35-50元表'!AK30</f>
        <v>19</v>
      </c>
      <c r="AF30" s="55" t="s">
        <v>87</v>
      </c>
      <c r="AG30" s="59">
        <f>'指標35-50元表'!AN30</f>
        <v>12.11</v>
      </c>
      <c r="AH30" s="57">
        <f>'指標35-50元表'!AO30</f>
        <v>129.1</v>
      </c>
      <c r="AJ30" s="72">
        <f>'指標35-50元表'!AQ30</f>
        <v>3</v>
      </c>
      <c r="AK30" s="55" t="s">
        <v>87</v>
      </c>
      <c r="AL30" s="56">
        <f>'指標35-50元表'!AT30</f>
        <v>41221</v>
      </c>
      <c r="AM30" s="57">
        <f>'指標35-50元表'!AU30</f>
        <v>82.45</v>
      </c>
      <c r="AO30" s="72">
        <f>'指標35-50元表'!AW30</f>
        <v>19</v>
      </c>
      <c r="AP30" s="55" t="s">
        <v>87</v>
      </c>
      <c r="AQ30" s="56">
        <f>'指標35-50元表'!AZ30</f>
        <v>145039</v>
      </c>
      <c r="AR30" s="57">
        <f>'指標35-50元表'!BA30</f>
        <v>102.57</v>
      </c>
      <c r="AT30" s="72">
        <f>'指標35-50元表'!BC30</f>
        <v>19</v>
      </c>
      <c r="AU30" s="55" t="s">
        <v>87</v>
      </c>
      <c r="AV30" s="58">
        <f>'指標35-50元表'!BF30</f>
        <v>1103.042</v>
      </c>
      <c r="AW30" s="57">
        <f>'指標35-50元表'!BG30</f>
        <v>100.78</v>
      </c>
      <c r="AY30" s="72">
        <f>'指標35-50元表'!BI30</f>
        <v>18</v>
      </c>
      <c r="AZ30" s="55" t="s">
        <v>87</v>
      </c>
      <c r="BA30" s="59">
        <f>'指標35-50元表'!BL30</f>
        <v>1.5</v>
      </c>
      <c r="BB30" s="57">
        <f>'指標35-50元表'!BM30</f>
        <v>48.39</v>
      </c>
      <c r="BD30" s="72">
        <f>'指標35-50元表'!BO30</f>
        <v>16</v>
      </c>
      <c r="BE30" s="55" t="s">
        <v>87</v>
      </c>
      <c r="BF30" s="56">
        <f>'指標35-50元表'!BR30</f>
        <v>8751</v>
      </c>
      <c r="BG30" s="57">
        <f>'指標35-50元表'!BS30</f>
        <v>209.71</v>
      </c>
      <c r="BI30" s="72">
        <f>'指標35-50元表'!BU30</f>
        <v>20</v>
      </c>
      <c r="BJ30" s="55" t="s">
        <v>87</v>
      </c>
      <c r="BK30" s="56">
        <f>'指標35-50元表'!BX30</f>
        <v>10932</v>
      </c>
      <c r="BL30" s="57">
        <f>'指標35-50元表'!BY30</f>
        <v>102.56</v>
      </c>
      <c r="BN30" s="72">
        <f>'指標35-50元表'!CA30</f>
        <v>20</v>
      </c>
      <c r="BO30" s="55" t="s">
        <v>87</v>
      </c>
      <c r="BP30" s="58">
        <f>'指標35-50元表'!CD30</f>
        <v>99.24</v>
      </c>
      <c r="BQ30" s="57">
        <f>'指標35-50元表'!CE30</f>
        <v>115.7</v>
      </c>
      <c r="BS30" s="72">
        <f>'指標35-50元表'!CG30</f>
        <v>20</v>
      </c>
      <c r="BT30" s="55" t="s">
        <v>87</v>
      </c>
      <c r="BU30" s="59">
        <f>'指標35-50元表'!CJ30</f>
        <v>1.91</v>
      </c>
      <c r="BV30" s="57">
        <f>'指標35-50元表'!CK30</f>
        <v>90.09</v>
      </c>
      <c r="BX30" s="72">
        <f>'指標35-50元表'!CM30</f>
        <v>20</v>
      </c>
      <c r="BY30" s="55" t="s">
        <v>87</v>
      </c>
      <c r="BZ30" s="56">
        <f>'指標35-50元表'!CP30</f>
        <v>5774</v>
      </c>
      <c r="CA30" s="57">
        <f>'指標35-50元表'!CQ30</f>
        <v>98.7</v>
      </c>
    </row>
    <row r="31" spans="1:79" ht="15.75" customHeight="1">
      <c r="A31" s="74">
        <f>'指標35-50元表'!A31</f>
        <v>19</v>
      </c>
      <c r="B31" s="75" t="s">
        <v>88</v>
      </c>
      <c r="C31" s="76">
        <f>'指標35-50元表'!D31</f>
        <v>292319</v>
      </c>
      <c r="D31" s="77">
        <f>'指標35-50元表'!E31</f>
        <v>94.02</v>
      </c>
      <c r="F31" s="74">
        <f>'指標35-50元表'!G31</f>
        <v>20</v>
      </c>
      <c r="G31" s="75" t="s">
        <v>88</v>
      </c>
      <c r="H31" s="78">
        <f>'指標35-50元表'!J31</f>
        <v>998.521</v>
      </c>
      <c r="I31" s="77">
        <f>'指標35-50元表'!K31</f>
        <v>92.4</v>
      </c>
      <c r="K31" s="74">
        <f>'指標35-50元表'!M31</f>
        <v>18</v>
      </c>
      <c r="L31" s="75" t="s">
        <v>88</v>
      </c>
      <c r="M31" s="79">
        <f>'指標35-50元表'!P31</f>
        <v>1.85</v>
      </c>
      <c r="N31" s="77">
        <f>'指標35-50元表'!Q31</f>
        <v>93.91</v>
      </c>
      <c r="P31" s="74">
        <f>'指標35-50元表'!S31</f>
        <v>3</v>
      </c>
      <c r="Q31" s="75" t="s">
        <v>88</v>
      </c>
      <c r="R31" s="76">
        <f>'指標35-50元表'!V31</f>
        <v>15831</v>
      </c>
      <c r="S31" s="77">
        <f>'指標35-50元表'!W31</f>
        <v>108.23</v>
      </c>
      <c r="U31" s="74">
        <f>'指標35-50元表'!Y31</f>
        <v>19</v>
      </c>
      <c r="V31" s="75" t="s">
        <v>88</v>
      </c>
      <c r="W31" s="76">
        <f>'指標35-50元表'!AB31</f>
        <v>139172</v>
      </c>
      <c r="X31" s="77">
        <f>'指標35-50元表'!AC31</f>
        <v>99.05</v>
      </c>
      <c r="Z31" s="74">
        <f>'指標35-50元表'!AE31</f>
        <v>19</v>
      </c>
      <c r="AA31" s="75" t="s">
        <v>88</v>
      </c>
      <c r="AB31" s="78">
        <f>'指標35-50元表'!AH31</f>
        <v>23.373</v>
      </c>
      <c r="AC31" s="77">
        <f>'指標35-50元表'!AI31</f>
        <v>86.03</v>
      </c>
      <c r="AE31" s="74">
        <f>'指標35-50元表'!AK31</f>
        <v>20</v>
      </c>
      <c r="AF31" s="75" t="s">
        <v>88</v>
      </c>
      <c r="AG31" s="79">
        <f>'指標35-50元表'!AN31</f>
        <v>9.94</v>
      </c>
      <c r="AH31" s="77">
        <f>'指標35-50元表'!AO31</f>
        <v>82.22</v>
      </c>
      <c r="AJ31" s="74">
        <f>'指標35-50元表'!AQ31</f>
        <v>1</v>
      </c>
      <c r="AK31" s="75" t="s">
        <v>88</v>
      </c>
      <c r="AL31" s="76">
        <f>'指標35-50元表'!AT31</f>
        <v>59924</v>
      </c>
      <c r="AM31" s="77">
        <f>'指標35-50元表'!AU31</f>
        <v>140.02</v>
      </c>
      <c r="AO31" s="74">
        <f>'指標35-50元表'!AW31</f>
        <v>20</v>
      </c>
      <c r="AP31" s="75" t="s">
        <v>88</v>
      </c>
      <c r="AQ31" s="76">
        <f>'指標35-50元表'!AZ31</f>
        <v>128148</v>
      </c>
      <c r="AR31" s="77">
        <f>'指標35-50元表'!BA31</f>
        <v>89.04</v>
      </c>
      <c r="AT31" s="74">
        <f>'指標35-50元表'!BC31</f>
        <v>20</v>
      </c>
      <c r="AU31" s="75" t="s">
        <v>88</v>
      </c>
      <c r="AV31" s="78">
        <f>'指標35-50元表'!BF31</f>
        <v>761.834</v>
      </c>
      <c r="AW31" s="77">
        <f>'指標35-50元表'!BG31</f>
        <v>91.81</v>
      </c>
      <c r="AY31" s="74">
        <f>'指標35-50元表'!BI31</f>
        <v>15</v>
      </c>
      <c r="AZ31" s="75" t="s">
        <v>88</v>
      </c>
      <c r="BA31" s="79">
        <f>'指標35-50元表'!BL31</f>
        <v>1.56</v>
      </c>
      <c r="BB31" s="77">
        <f>'指標35-50元表'!BM31</f>
        <v>97.5</v>
      </c>
      <c r="BD31" s="74">
        <f>'指標35-50元表'!BO31</f>
        <v>2</v>
      </c>
      <c r="BE31" s="75" t="s">
        <v>88</v>
      </c>
      <c r="BF31" s="76">
        <f>'指標35-50元表'!BR31</f>
        <v>10796</v>
      </c>
      <c r="BG31" s="77">
        <f>'指標35-50元表'!BS31</f>
        <v>99.56</v>
      </c>
      <c r="BI31" s="74">
        <f>'指標35-50元表'!BU31</f>
        <v>16</v>
      </c>
      <c r="BJ31" s="75" t="s">
        <v>88</v>
      </c>
      <c r="BK31" s="76">
        <f>'指標35-50元表'!BX31</f>
        <v>24999</v>
      </c>
      <c r="BL31" s="77">
        <f>'指標35-50元表'!BY31</f>
        <v>94.47</v>
      </c>
      <c r="BN31" s="74">
        <f>'指標35-50元表'!CA31</f>
        <v>1</v>
      </c>
      <c r="BO31" s="75" t="s">
        <v>88</v>
      </c>
      <c r="BP31" s="78">
        <f>'指標35-50元表'!CD31</f>
        <v>213.314</v>
      </c>
      <c r="BQ31" s="77">
        <f>'指標35-50元表'!CE31</f>
        <v>95.36</v>
      </c>
      <c r="BS31" s="74">
        <f>'指標35-50元表'!CG31</f>
        <v>18</v>
      </c>
      <c r="BT31" s="75" t="s">
        <v>88</v>
      </c>
      <c r="BU31" s="79">
        <f>'指標35-50元表'!CJ31</f>
        <v>2</v>
      </c>
      <c r="BV31" s="77">
        <f>'指標35-50元表'!CK31</f>
        <v>95.24</v>
      </c>
      <c r="BX31" s="74">
        <f>'指標35-50元表'!CM31</f>
        <v>19</v>
      </c>
      <c r="BY31" s="75" t="s">
        <v>88</v>
      </c>
      <c r="BZ31" s="76">
        <f>'指標35-50元表'!CP31</f>
        <v>5851</v>
      </c>
      <c r="CA31" s="77">
        <f>'指標35-50元表'!CQ31</f>
        <v>103.91</v>
      </c>
    </row>
    <row r="32" spans="1:79" s="3" customFormat="1" ht="10.5">
      <c r="A32" s="100" t="s">
        <v>126</v>
      </c>
      <c r="B32" s="100"/>
      <c r="C32" s="100"/>
      <c r="D32" s="100"/>
      <c r="E32" s="87"/>
      <c r="F32" s="100" t="s">
        <v>127</v>
      </c>
      <c r="G32" s="100"/>
      <c r="H32" s="100"/>
      <c r="I32" s="100"/>
      <c r="J32" s="87"/>
      <c r="K32" s="100" t="s">
        <v>128</v>
      </c>
      <c r="L32" s="100"/>
      <c r="M32" s="100"/>
      <c r="N32" s="100"/>
      <c r="O32" s="87"/>
      <c r="P32" s="100" t="s">
        <v>129</v>
      </c>
      <c r="Q32" s="100"/>
      <c r="R32" s="100"/>
      <c r="S32" s="100"/>
      <c r="U32" s="100" t="s">
        <v>130</v>
      </c>
      <c r="V32" s="100"/>
      <c r="W32" s="100"/>
      <c r="X32" s="100"/>
      <c r="Z32" s="100" t="s">
        <v>131</v>
      </c>
      <c r="AA32" s="100"/>
      <c r="AB32" s="100"/>
      <c r="AC32" s="100"/>
      <c r="AE32" s="100" t="s">
        <v>132</v>
      </c>
      <c r="AF32" s="100"/>
      <c r="AG32" s="100"/>
      <c r="AH32" s="100"/>
      <c r="AJ32" s="100" t="s">
        <v>133</v>
      </c>
      <c r="AK32" s="100"/>
      <c r="AL32" s="100"/>
      <c r="AM32" s="100"/>
      <c r="AO32" s="100" t="s">
        <v>134</v>
      </c>
      <c r="AP32" s="100"/>
      <c r="AQ32" s="100"/>
      <c r="AR32" s="100"/>
      <c r="AT32" s="100" t="s">
        <v>135</v>
      </c>
      <c r="AU32" s="100"/>
      <c r="AV32" s="100"/>
      <c r="AW32" s="100"/>
      <c r="AY32" s="100" t="s">
        <v>136</v>
      </c>
      <c r="AZ32" s="100"/>
      <c r="BA32" s="100"/>
      <c r="BB32" s="100"/>
      <c r="BD32" s="100" t="s">
        <v>137</v>
      </c>
      <c r="BE32" s="100"/>
      <c r="BF32" s="100"/>
      <c r="BG32" s="100"/>
      <c r="BI32" s="100" t="s">
        <v>138</v>
      </c>
      <c r="BJ32" s="100"/>
      <c r="BK32" s="100"/>
      <c r="BL32" s="100"/>
      <c r="BN32" s="100" t="s">
        <v>139</v>
      </c>
      <c r="BO32" s="100"/>
      <c r="BP32" s="100"/>
      <c r="BQ32" s="100"/>
      <c r="BS32" s="100" t="s">
        <v>140</v>
      </c>
      <c r="BT32" s="100"/>
      <c r="BU32" s="100"/>
      <c r="BV32" s="100"/>
      <c r="BX32" s="100" t="s">
        <v>141</v>
      </c>
      <c r="BY32" s="100"/>
      <c r="BZ32" s="100"/>
      <c r="CA32" s="100"/>
    </row>
    <row r="33" spans="1:79" s="3" customFormat="1" ht="10.5">
      <c r="A33" s="101"/>
      <c r="B33" s="101"/>
      <c r="C33" s="101"/>
      <c r="D33" s="101"/>
      <c r="E33" s="87"/>
      <c r="F33" s="101"/>
      <c r="G33" s="101"/>
      <c r="H33" s="101"/>
      <c r="I33" s="101"/>
      <c r="J33" s="87"/>
      <c r="K33" s="101"/>
      <c r="L33" s="101"/>
      <c r="M33" s="101"/>
      <c r="N33" s="101"/>
      <c r="O33" s="87"/>
      <c r="P33" s="101"/>
      <c r="Q33" s="101"/>
      <c r="R33" s="101"/>
      <c r="S33" s="101"/>
      <c r="U33" s="101"/>
      <c r="V33" s="101"/>
      <c r="W33" s="101"/>
      <c r="X33" s="101"/>
      <c r="Z33" s="101"/>
      <c r="AA33" s="101"/>
      <c r="AB33" s="101"/>
      <c r="AC33" s="101"/>
      <c r="AE33" s="101"/>
      <c r="AF33" s="101"/>
      <c r="AG33" s="101"/>
      <c r="AH33" s="101"/>
      <c r="AJ33" s="101"/>
      <c r="AK33" s="101"/>
      <c r="AL33" s="101"/>
      <c r="AM33" s="101"/>
      <c r="AO33" s="101"/>
      <c r="AP33" s="101"/>
      <c r="AQ33" s="101"/>
      <c r="AR33" s="101"/>
      <c r="AT33" s="101"/>
      <c r="AU33" s="101"/>
      <c r="AV33" s="101"/>
      <c r="AW33" s="101"/>
      <c r="AY33" s="101"/>
      <c r="AZ33" s="101"/>
      <c r="BA33" s="101"/>
      <c r="BB33" s="101"/>
      <c r="BD33" s="101"/>
      <c r="BE33" s="101"/>
      <c r="BF33" s="101"/>
      <c r="BG33" s="101"/>
      <c r="BI33" s="101"/>
      <c r="BJ33" s="101"/>
      <c r="BK33" s="101"/>
      <c r="BL33" s="101"/>
      <c r="BN33" s="101"/>
      <c r="BO33" s="101"/>
      <c r="BP33" s="101"/>
      <c r="BQ33" s="101"/>
      <c r="BS33" s="101"/>
      <c r="BT33" s="101"/>
      <c r="BU33" s="101"/>
      <c r="BV33" s="101"/>
      <c r="BX33" s="101"/>
      <c r="BY33" s="101"/>
      <c r="BZ33" s="101"/>
      <c r="CA33" s="101"/>
    </row>
    <row r="34" spans="1:79" s="3" customFormat="1" ht="10.5">
      <c r="A34" s="101"/>
      <c r="B34" s="101"/>
      <c r="C34" s="101"/>
      <c r="D34" s="101"/>
      <c r="E34" s="87"/>
      <c r="F34" s="101"/>
      <c r="G34" s="101"/>
      <c r="H34" s="101"/>
      <c r="I34" s="101"/>
      <c r="J34" s="87"/>
      <c r="K34" s="101"/>
      <c r="L34" s="101"/>
      <c r="M34" s="101"/>
      <c r="N34" s="101"/>
      <c r="O34" s="87"/>
      <c r="P34" s="101"/>
      <c r="Q34" s="101"/>
      <c r="R34" s="101"/>
      <c r="S34" s="101"/>
      <c r="U34" s="101"/>
      <c r="V34" s="101"/>
      <c r="W34" s="101"/>
      <c r="X34" s="101"/>
      <c r="Z34" s="101"/>
      <c r="AA34" s="101"/>
      <c r="AB34" s="101"/>
      <c r="AC34" s="101"/>
      <c r="AE34" s="101"/>
      <c r="AF34" s="101"/>
      <c r="AG34" s="101"/>
      <c r="AH34" s="101"/>
      <c r="AJ34" s="101"/>
      <c r="AK34" s="101"/>
      <c r="AL34" s="101"/>
      <c r="AM34" s="101"/>
      <c r="AO34" s="101"/>
      <c r="AP34" s="101"/>
      <c r="AQ34" s="101"/>
      <c r="AR34" s="101"/>
      <c r="AT34" s="101"/>
      <c r="AU34" s="101"/>
      <c r="AV34" s="101"/>
      <c r="AW34" s="101"/>
      <c r="AY34" s="101"/>
      <c r="AZ34" s="101"/>
      <c r="BA34" s="101"/>
      <c r="BB34" s="101"/>
      <c r="BD34" s="101"/>
      <c r="BE34" s="101"/>
      <c r="BF34" s="101"/>
      <c r="BG34" s="101"/>
      <c r="BI34" s="101"/>
      <c r="BJ34" s="101"/>
      <c r="BK34" s="101"/>
      <c r="BL34" s="101"/>
      <c r="BN34" s="101"/>
      <c r="BO34" s="101"/>
      <c r="BP34" s="101"/>
      <c r="BQ34" s="101"/>
      <c r="BS34" s="101"/>
      <c r="BT34" s="101"/>
      <c r="BU34" s="101"/>
      <c r="BV34" s="101"/>
      <c r="BX34" s="101"/>
      <c r="BY34" s="101"/>
      <c r="BZ34" s="101"/>
      <c r="CA34" s="101"/>
    </row>
    <row r="35" spans="1:79" s="3" customFormat="1" ht="10.5">
      <c r="A35" s="101"/>
      <c r="B35" s="101"/>
      <c r="C35" s="101"/>
      <c r="D35" s="101"/>
      <c r="E35" s="87"/>
      <c r="F35" s="101"/>
      <c r="G35" s="101"/>
      <c r="H35" s="101"/>
      <c r="I35" s="101"/>
      <c r="J35" s="87"/>
      <c r="K35" s="101"/>
      <c r="L35" s="101"/>
      <c r="M35" s="101"/>
      <c r="N35" s="101"/>
      <c r="O35" s="87"/>
      <c r="P35" s="101"/>
      <c r="Q35" s="101"/>
      <c r="R35" s="101"/>
      <c r="S35" s="101"/>
      <c r="U35" s="101"/>
      <c r="V35" s="101"/>
      <c r="W35" s="101"/>
      <c r="X35" s="101"/>
      <c r="Z35" s="101"/>
      <c r="AA35" s="101"/>
      <c r="AB35" s="101"/>
      <c r="AC35" s="101"/>
      <c r="AE35" s="101"/>
      <c r="AF35" s="101"/>
      <c r="AG35" s="101"/>
      <c r="AH35" s="101"/>
      <c r="AJ35" s="101"/>
      <c r="AK35" s="101"/>
      <c r="AL35" s="101"/>
      <c r="AM35" s="101"/>
      <c r="AO35" s="101"/>
      <c r="AP35" s="101"/>
      <c r="AQ35" s="101"/>
      <c r="AR35" s="101"/>
      <c r="AT35" s="101"/>
      <c r="AU35" s="101"/>
      <c r="AV35" s="101"/>
      <c r="AW35" s="101"/>
      <c r="AY35" s="101"/>
      <c r="AZ35" s="101"/>
      <c r="BA35" s="101"/>
      <c r="BB35" s="101"/>
      <c r="BD35" s="101"/>
      <c r="BE35" s="101"/>
      <c r="BF35" s="101"/>
      <c r="BG35" s="101"/>
      <c r="BI35" s="101"/>
      <c r="BJ35" s="101"/>
      <c r="BK35" s="101"/>
      <c r="BL35" s="101"/>
      <c r="BN35" s="101"/>
      <c r="BO35" s="101"/>
      <c r="BP35" s="101"/>
      <c r="BQ35" s="101"/>
      <c r="BS35" s="101"/>
      <c r="BT35" s="101"/>
      <c r="BU35" s="101"/>
      <c r="BV35" s="101"/>
      <c r="BX35" s="101"/>
      <c r="BY35" s="101"/>
      <c r="BZ35" s="101"/>
      <c r="CA35" s="101"/>
    </row>
    <row r="36" spans="1:79" s="3" customFormat="1" ht="10.5">
      <c r="A36" s="101"/>
      <c r="B36" s="101"/>
      <c r="C36" s="101"/>
      <c r="D36" s="101"/>
      <c r="E36" s="87"/>
      <c r="F36" s="101"/>
      <c r="G36" s="101"/>
      <c r="H36" s="101"/>
      <c r="I36" s="101"/>
      <c r="J36" s="87"/>
      <c r="K36" s="101"/>
      <c r="L36" s="101"/>
      <c r="M36" s="101"/>
      <c r="N36" s="101"/>
      <c r="O36" s="87"/>
      <c r="P36" s="101"/>
      <c r="Q36" s="101"/>
      <c r="R36" s="101"/>
      <c r="S36" s="101"/>
      <c r="U36" s="101"/>
      <c r="V36" s="101"/>
      <c r="W36" s="101"/>
      <c r="X36" s="101"/>
      <c r="Z36" s="101"/>
      <c r="AA36" s="101"/>
      <c r="AB36" s="101"/>
      <c r="AC36" s="101"/>
      <c r="AE36" s="101"/>
      <c r="AF36" s="101"/>
      <c r="AG36" s="101"/>
      <c r="AH36" s="101"/>
      <c r="AJ36" s="101"/>
      <c r="AK36" s="101"/>
      <c r="AL36" s="101"/>
      <c r="AM36" s="101"/>
      <c r="AO36" s="101"/>
      <c r="AP36" s="101"/>
      <c r="AQ36" s="101"/>
      <c r="AR36" s="101"/>
      <c r="AT36" s="101"/>
      <c r="AU36" s="101"/>
      <c r="AV36" s="101"/>
      <c r="AW36" s="101"/>
      <c r="AY36" s="101"/>
      <c r="AZ36" s="101"/>
      <c r="BA36" s="101"/>
      <c r="BB36" s="101"/>
      <c r="BD36" s="101"/>
      <c r="BE36" s="101"/>
      <c r="BF36" s="101"/>
      <c r="BG36" s="101"/>
      <c r="BI36" s="101"/>
      <c r="BJ36" s="101"/>
      <c r="BK36" s="101"/>
      <c r="BL36" s="101"/>
      <c r="BN36" s="101"/>
      <c r="BO36" s="101"/>
      <c r="BP36" s="101"/>
      <c r="BQ36" s="101"/>
      <c r="BS36" s="101"/>
      <c r="BT36" s="101"/>
      <c r="BU36" s="101"/>
      <c r="BV36" s="101"/>
      <c r="BX36" s="101"/>
      <c r="BY36" s="101"/>
      <c r="BZ36" s="101"/>
      <c r="CA36" s="101"/>
    </row>
    <row r="37" spans="1:79" s="3" customFormat="1" ht="10.5">
      <c r="A37" s="101"/>
      <c r="B37" s="101"/>
      <c r="C37" s="101"/>
      <c r="D37" s="101"/>
      <c r="E37" s="87"/>
      <c r="F37" s="101"/>
      <c r="G37" s="101"/>
      <c r="H37" s="101"/>
      <c r="I37" s="101"/>
      <c r="J37" s="87"/>
      <c r="K37" s="101"/>
      <c r="L37" s="101"/>
      <c r="M37" s="101"/>
      <c r="N37" s="101"/>
      <c r="O37" s="87"/>
      <c r="P37" s="101"/>
      <c r="Q37" s="101"/>
      <c r="R37" s="101"/>
      <c r="S37" s="101"/>
      <c r="U37" s="101"/>
      <c r="V37" s="101"/>
      <c r="W37" s="101"/>
      <c r="X37" s="101"/>
      <c r="Z37" s="101"/>
      <c r="AA37" s="101"/>
      <c r="AB37" s="101"/>
      <c r="AC37" s="101"/>
      <c r="AE37" s="101"/>
      <c r="AF37" s="101"/>
      <c r="AG37" s="101"/>
      <c r="AH37" s="101"/>
      <c r="AJ37" s="101"/>
      <c r="AK37" s="101"/>
      <c r="AL37" s="101"/>
      <c r="AM37" s="101"/>
      <c r="AO37" s="101"/>
      <c r="AP37" s="101"/>
      <c r="AQ37" s="101"/>
      <c r="AR37" s="101"/>
      <c r="AT37" s="101"/>
      <c r="AU37" s="101"/>
      <c r="AV37" s="101"/>
      <c r="AW37" s="101"/>
      <c r="AY37" s="101"/>
      <c r="AZ37" s="101"/>
      <c r="BA37" s="101"/>
      <c r="BB37" s="101"/>
      <c r="BD37" s="101"/>
      <c r="BE37" s="101"/>
      <c r="BF37" s="101"/>
      <c r="BG37" s="101"/>
      <c r="BI37" s="101"/>
      <c r="BJ37" s="101"/>
      <c r="BK37" s="101"/>
      <c r="BL37" s="101"/>
      <c r="BN37" s="101"/>
      <c r="BO37" s="101"/>
      <c r="BP37" s="101"/>
      <c r="BQ37" s="101"/>
      <c r="BS37" s="101"/>
      <c r="BT37" s="101"/>
      <c r="BU37" s="101"/>
      <c r="BV37" s="101"/>
      <c r="BX37" s="101"/>
      <c r="BY37" s="101"/>
      <c r="BZ37" s="101"/>
      <c r="CA37" s="101"/>
    </row>
    <row r="38" spans="1:79" s="3" customFormat="1" ht="16.5" customHeight="1">
      <c r="A38" s="101"/>
      <c r="B38" s="101"/>
      <c r="C38" s="101"/>
      <c r="D38" s="101"/>
      <c r="E38" s="87"/>
      <c r="F38" s="101"/>
      <c r="G38" s="101"/>
      <c r="H38" s="101"/>
      <c r="I38" s="101"/>
      <c r="J38" s="87"/>
      <c r="K38" s="101"/>
      <c r="L38" s="101"/>
      <c r="M38" s="101"/>
      <c r="N38" s="101"/>
      <c r="O38" s="87"/>
      <c r="P38" s="101"/>
      <c r="Q38" s="101"/>
      <c r="R38" s="101"/>
      <c r="S38" s="101"/>
      <c r="U38" s="101"/>
      <c r="V38" s="101"/>
      <c r="W38" s="101"/>
      <c r="X38" s="101"/>
      <c r="Z38" s="101"/>
      <c r="AA38" s="101"/>
      <c r="AB38" s="101"/>
      <c r="AC38" s="101"/>
      <c r="AE38" s="101"/>
      <c r="AF38" s="101"/>
      <c r="AG38" s="101"/>
      <c r="AH38" s="101"/>
      <c r="AJ38" s="101"/>
      <c r="AK38" s="101"/>
      <c r="AL38" s="101"/>
      <c r="AM38" s="101"/>
      <c r="AO38" s="101"/>
      <c r="AP38" s="101"/>
      <c r="AQ38" s="101"/>
      <c r="AR38" s="101"/>
      <c r="AT38" s="101"/>
      <c r="AU38" s="101"/>
      <c r="AV38" s="101"/>
      <c r="AW38" s="101"/>
      <c r="AY38" s="101"/>
      <c r="AZ38" s="101"/>
      <c r="BA38" s="101"/>
      <c r="BB38" s="101"/>
      <c r="BD38" s="101"/>
      <c r="BE38" s="101"/>
      <c r="BF38" s="101"/>
      <c r="BG38" s="101"/>
      <c r="BI38" s="101"/>
      <c r="BJ38" s="101"/>
      <c r="BK38" s="101"/>
      <c r="BL38" s="101"/>
      <c r="BN38" s="101"/>
      <c r="BO38" s="101"/>
      <c r="BP38" s="101"/>
      <c r="BQ38" s="101"/>
      <c r="BS38" s="101"/>
      <c r="BT38" s="101"/>
      <c r="BU38" s="101"/>
      <c r="BV38" s="101"/>
      <c r="BX38" s="101"/>
      <c r="BY38" s="101"/>
      <c r="BZ38" s="101"/>
      <c r="CA38" s="101"/>
    </row>
    <row r="39" spans="1:79" s="3" customFormat="1" ht="12">
      <c r="A39" s="88"/>
      <c r="B39" s="88"/>
      <c r="C39" s="88"/>
      <c r="D39" s="88"/>
      <c r="E39" s="87"/>
      <c r="F39" s="88"/>
      <c r="G39" s="88"/>
      <c r="H39" s="88"/>
      <c r="I39" s="88"/>
      <c r="J39" s="87"/>
      <c r="K39" s="88"/>
      <c r="L39" s="88"/>
      <c r="M39" s="88"/>
      <c r="N39" s="88"/>
      <c r="O39" s="87"/>
      <c r="P39" s="88"/>
      <c r="Q39" s="88"/>
      <c r="R39" s="88"/>
      <c r="S39" s="89" t="s">
        <v>142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89" t="s">
        <v>143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89" t="s">
        <v>144</v>
      </c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89" t="s">
        <v>145</v>
      </c>
    </row>
    <row r="40" spans="1:18" ht="13.5">
      <c r="A40" s="48"/>
      <c r="B40" s="48"/>
      <c r="C40" s="48"/>
      <c r="D40" s="48"/>
      <c r="E40" s="49"/>
      <c r="F40" s="48"/>
      <c r="G40" s="48"/>
      <c r="H40" s="48"/>
      <c r="I40" s="48"/>
      <c r="J40" s="49"/>
      <c r="K40" s="48"/>
      <c r="L40" s="48"/>
      <c r="M40" s="48"/>
      <c r="N40" s="48"/>
      <c r="O40" s="49"/>
      <c r="P40" s="48"/>
      <c r="Q40" s="48"/>
      <c r="R40" s="48"/>
    </row>
  </sheetData>
  <sheetProtection/>
  <mergeCells count="80">
    <mergeCell ref="BI32:BL38"/>
    <mergeCell ref="BN32:BQ38"/>
    <mergeCell ref="BS32:BV38"/>
    <mergeCell ref="BX32:CA38"/>
    <mergeCell ref="AE32:AH38"/>
    <mergeCell ref="AJ32:AM38"/>
    <mergeCell ref="AO32:AR38"/>
    <mergeCell ref="AT32:AW38"/>
    <mergeCell ref="AY32:BB38"/>
    <mergeCell ref="BD32:BG38"/>
    <mergeCell ref="BX5:BX8"/>
    <mergeCell ref="BY5:BY8"/>
    <mergeCell ref="BZ5:BZ7"/>
    <mergeCell ref="CA5:CA7"/>
    <mergeCell ref="A32:D38"/>
    <mergeCell ref="F32:I38"/>
    <mergeCell ref="K32:N38"/>
    <mergeCell ref="P32:S38"/>
    <mergeCell ref="U32:X38"/>
    <mergeCell ref="Z32:AC38"/>
    <mergeCell ref="BP5:BP7"/>
    <mergeCell ref="BQ5:BQ7"/>
    <mergeCell ref="BS5:BS8"/>
    <mergeCell ref="BT5:BT8"/>
    <mergeCell ref="BU5:BU7"/>
    <mergeCell ref="BV5:BV7"/>
    <mergeCell ref="BI5:BI8"/>
    <mergeCell ref="BJ5:BJ8"/>
    <mergeCell ref="BK5:BK7"/>
    <mergeCell ref="BL5:BL7"/>
    <mergeCell ref="BN5:BN8"/>
    <mergeCell ref="BO5:BO8"/>
    <mergeCell ref="BA5:BA7"/>
    <mergeCell ref="BB5:BB7"/>
    <mergeCell ref="BD5:BD8"/>
    <mergeCell ref="BE5:BE8"/>
    <mergeCell ref="BF5:BF7"/>
    <mergeCell ref="BG5:BG7"/>
    <mergeCell ref="AT5:AT8"/>
    <mergeCell ref="AU5:AU8"/>
    <mergeCell ref="AV5:AV7"/>
    <mergeCell ref="AW5:AW7"/>
    <mergeCell ref="AY5:AY8"/>
    <mergeCell ref="AZ5:AZ8"/>
    <mergeCell ref="AL5:AL7"/>
    <mergeCell ref="AM5:AM7"/>
    <mergeCell ref="AO5:AO8"/>
    <mergeCell ref="AP5:AP8"/>
    <mergeCell ref="AQ5:AQ7"/>
    <mergeCell ref="AR5:AR7"/>
    <mergeCell ref="AE5:AE8"/>
    <mergeCell ref="AF5:AF8"/>
    <mergeCell ref="AG5:AG7"/>
    <mergeCell ref="AH5:AH7"/>
    <mergeCell ref="AJ5:AJ8"/>
    <mergeCell ref="AK5:AK8"/>
    <mergeCell ref="W5:W7"/>
    <mergeCell ref="X5:X7"/>
    <mergeCell ref="Z5:Z8"/>
    <mergeCell ref="AA5:AA8"/>
    <mergeCell ref="AB5:AB7"/>
    <mergeCell ref="AC5:AC7"/>
    <mergeCell ref="P5:P8"/>
    <mergeCell ref="Q5:Q8"/>
    <mergeCell ref="R5:R7"/>
    <mergeCell ref="S5:S7"/>
    <mergeCell ref="U5:U8"/>
    <mergeCell ref="V5:V8"/>
    <mergeCell ref="H5:H7"/>
    <mergeCell ref="I5:I7"/>
    <mergeCell ref="K5:K8"/>
    <mergeCell ref="L5:L8"/>
    <mergeCell ref="M5:M7"/>
    <mergeCell ref="N5:N7"/>
    <mergeCell ref="A5:A8"/>
    <mergeCell ref="B5:B8"/>
    <mergeCell ref="C5:C7"/>
    <mergeCell ref="D5:D7"/>
    <mergeCell ref="F5:F8"/>
    <mergeCell ref="G5:G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2"/>
  <sheetViews>
    <sheetView zoomScalePageLayoutView="0" workbookViewId="0" topLeftCell="B1">
      <selection activeCell="BU1" sqref="BU1"/>
    </sheetView>
  </sheetViews>
  <sheetFormatPr defaultColWidth="9.140625" defaultRowHeight="15"/>
  <cols>
    <col min="1" max="1" width="5.57421875" style="2" customWidth="1"/>
    <col min="2" max="2" width="9.57421875" style="2" customWidth="1"/>
    <col min="3" max="3" width="6.57421875" style="2" customWidth="1"/>
    <col min="4" max="5" width="8.57421875" style="2" customWidth="1"/>
    <col min="6" max="6" width="3.57421875" style="2" customWidth="1"/>
    <col min="7" max="7" width="5.57421875" style="2" customWidth="1"/>
    <col min="8" max="8" width="9.57421875" style="2" customWidth="1"/>
    <col min="9" max="9" width="6.57421875" style="2" customWidth="1"/>
    <col min="10" max="11" width="8.57421875" style="2" customWidth="1"/>
    <col min="12" max="12" width="3.57421875" style="2" customWidth="1"/>
    <col min="13" max="13" width="5.57421875" style="2" customWidth="1"/>
    <col min="14" max="14" width="9.57421875" style="2" customWidth="1"/>
    <col min="15" max="15" width="6.57421875" style="2" customWidth="1"/>
    <col min="16" max="17" width="8.57421875" style="2" customWidth="1"/>
    <col min="18" max="18" width="3.57421875" style="2" customWidth="1"/>
    <col min="19" max="19" width="5.57421875" style="2" customWidth="1"/>
    <col min="20" max="20" width="9.57421875" style="2" customWidth="1"/>
    <col min="21" max="21" width="6.57421875" style="2" customWidth="1"/>
    <col min="22" max="22" width="8.57421875" style="2" customWidth="1"/>
    <col min="23" max="24" width="9.00390625" style="2" customWidth="1"/>
    <col min="25" max="25" width="5.57421875" style="2" customWidth="1"/>
    <col min="26" max="26" width="9.57421875" style="2" customWidth="1"/>
    <col min="27" max="27" width="6.57421875" style="2" customWidth="1"/>
    <col min="28" max="29" width="8.57421875" style="2" customWidth="1"/>
    <col min="30" max="30" width="3.57421875" style="2" customWidth="1"/>
    <col min="31" max="31" width="5.57421875" style="2" customWidth="1"/>
    <col min="32" max="32" width="9.57421875" style="2" customWidth="1"/>
    <col min="33" max="33" width="6.57421875" style="2" customWidth="1"/>
    <col min="34" max="35" width="8.57421875" style="2" customWidth="1"/>
    <col min="36" max="36" width="3.57421875" style="2" customWidth="1"/>
    <col min="37" max="37" width="5.57421875" style="2" customWidth="1"/>
    <col min="38" max="38" width="9.57421875" style="2" customWidth="1"/>
    <col min="39" max="39" width="6.57421875" style="2" customWidth="1"/>
    <col min="40" max="41" width="8.57421875" style="2" customWidth="1"/>
    <col min="42" max="42" width="3.57421875" style="2" customWidth="1"/>
    <col min="43" max="43" width="5.57421875" style="2" customWidth="1"/>
    <col min="44" max="44" width="9.57421875" style="2" customWidth="1"/>
    <col min="45" max="45" width="6.57421875" style="2" customWidth="1"/>
    <col min="46" max="46" width="8.57421875" style="2" customWidth="1"/>
    <col min="47" max="48" width="9.00390625" style="2" customWidth="1"/>
    <col min="49" max="49" width="5.57421875" style="2" customWidth="1"/>
    <col min="50" max="50" width="9.57421875" style="2" customWidth="1"/>
    <col min="51" max="51" width="6.57421875" style="2" customWidth="1"/>
    <col min="52" max="53" width="8.57421875" style="2" customWidth="1"/>
    <col min="54" max="54" width="3.57421875" style="2" customWidth="1"/>
    <col min="55" max="55" width="5.57421875" style="2" customWidth="1"/>
    <col min="56" max="56" width="9.57421875" style="2" customWidth="1"/>
    <col min="57" max="57" width="6.57421875" style="2" customWidth="1"/>
    <col min="58" max="59" width="8.57421875" style="2" customWidth="1"/>
    <col min="60" max="60" width="3.57421875" style="2" customWidth="1"/>
    <col min="61" max="61" width="5.57421875" style="2" customWidth="1"/>
    <col min="62" max="62" width="9.57421875" style="2" customWidth="1"/>
    <col min="63" max="63" width="6.57421875" style="2" customWidth="1"/>
    <col min="64" max="65" width="8.57421875" style="2" customWidth="1"/>
    <col min="66" max="66" width="3.57421875" style="2" customWidth="1"/>
    <col min="67" max="67" width="5.57421875" style="2" customWidth="1"/>
    <col min="68" max="68" width="9.57421875" style="2" customWidth="1"/>
    <col min="69" max="69" width="6.57421875" style="2" customWidth="1"/>
    <col min="70" max="70" width="8.57421875" style="2" customWidth="1"/>
    <col min="71" max="72" width="9.00390625" style="2" customWidth="1"/>
    <col min="73" max="73" width="5.57421875" style="2" customWidth="1"/>
    <col min="74" max="74" width="9.57421875" style="2" customWidth="1"/>
    <col min="75" max="75" width="6.57421875" style="2" customWidth="1"/>
    <col min="76" max="77" width="8.57421875" style="2" customWidth="1"/>
    <col min="78" max="78" width="3.57421875" style="2" customWidth="1"/>
    <col min="79" max="79" width="5.57421875" style="2" customWidth="1"/>
    <col min="80" max="80" width="9.57421875" style="2" customWidth="1"/>
    <col min="81" max="81" width="6.57421875" style="2" customWidth="1"/>
    <col min="82" max="83" width="8.57421875" style="2" customWidth="1"/>
    <col min="84" max="84" width="3.57421875" style="2" customWidth="1"/>
    <col min="85" max="85" width="5.57421875" style="2" customWidth="1"/>
    <col min="86" max="86" width="9.57421875" style="2" customWidth="1"/>
    <col min="87" max="87" width="6.57421875" style="2" customWidth="1"/>
    <col min="88" max="89" width="8.57421875" style="2" customWidth="1"/>
    <col min="90" max="90" width="3.57421875" style="2" customWidth="1"/>
    <col min="91" max="91" width="5.57421875" style="2" customWidth="1"/>
    <col min="92" max="92" width="9.57421875" style="2" customWidth="1"/>
    <col min="93" max="93" width="6.57421875" style="2" customWidth="1"/>
    <col min="94" max="94" width="8.57421875" style="2" customWidth="1"/>
    <col min="95" max="16384" width="9.00390625" style="2" customWidth="1"/>
  </cols>
  <sheetData>
    <row r="1" spans="1:91" ht="12">
      <c r="A1" s="2" t="s">
        <v>38</v>
      </c>
      <c r="G1" s="3"/>
      <c r="M1" s="3"/>
      <c r="S1" s="3"/>
      <c r="Y1" s="2" t="str">
        <f>$A$1</f>
        <v>平成25年度国民健康保険事業状況（大分県）</v>
      </c>
      <c r="AE1" s="3"/>
      <c r="AK1" s="3"/>
      <c r="AQ1" s="3"/>
      <c r="AW1" s="2" t="str">
        <f>$A$1</f>
        <v>平成25年度国民健康保険事業状況（大分県）</v>
      </c>
      <c r="BC1" s="3"/>
      <c r="BI1" s="3"/>
      <c r="BO1" s="3"/>
      <c r="BU1" s="2" t="str">
        <f>$A$1</f>
        <v>平成25年度国民健康保険事業状況（大分県）</v>
      </c>
      <c r="CA1" s="3"/>
      <c r="CG1" s="3"/>
      <c r="CM1" s="3"/>
    </row>
    <row r="3" spans="1:95" ht="12">
      <c r="A3" s="102" t="s">
        <v>39</v>
      </c>
      <c r="B3" s="102"/>
      <c r="C3" s="102"/>
      <c r="D3" s="102"/>
      <c r="E3" s="4"/>
      <c r="G3" s="102" t="s">
        <v>40</v>
      </c>
      <c r="H3" s="102"/>
      <c r="I3" s="102"/>
      <c r="J3" s="102"/>
      <c r="K3" s="4"/>
      <c r="M3" s="102" t="s">
        <v>41</v>
      </c>
      <c r="N3" s="102"/>
      <c r="O3" s="102"/>
      <c r="P3" s="102"/>
      <c r="Q3" s="4"/>
      <c r="S3" s="102" t="s">
        <v>42</v>
      </c>
      <c r="T3" s="102"/>
      <c r="U3" s="102"/>
      <c r="V3" s="102"/>
      <c r="Y3" s="102" t="s">
        <v>43</v>
      </c>
      <c r="Z3" s="102"/>
      <c r="AA3" s="102"/>
      <c r="AB3" s="102"/>
      <c r="AC3" s="104"/>
      <c r="AE3" s="102" t="s">
        <v>44</v>
      </c>
      <c r="AF3" s="102"/>
      <c r="AG3" s="102"/>
      <c r="AH3" s="102"/>
      <c r="AI3" s="104"/>
      <c r="AK3" s="102" t="s">
        <v>45</v>
      </c>
      <c r="AL3" s="102"/>
      <c r="AM3" s="102"/>
      <c r="AN3" s="102"/>
      <c r="AO3" s="104"/>
      <c r="AQ3" s="102" t="s">
        <v>46</v>
      </c>
      <c r="AR3" s="102"/>
      <c r="AS3" s="102"/>
      <c r="AT3" s="102"/>
      <c r="AU3" s="105"/>
      <c r="AW3" s="102" t="s">
        <v>47</v>
      </c>
      <c r="AX3" s="102"/>
      <c r="AY3" s="102"/>
      <c r="AZ3" s="102"/>
      <c r="BA3" s="104"/>
      <c r="BC3" s="102" t="s">
        <v>48</v>
      </c>
      <c r="BD3" s="102"/>
      <c r="BE3" s="102"/>
      <c r="BF3" s="102"/>
      <c r="BG3" s="104"/>
      <c r="BI3" s="102" t="s">
        <v>49</v>
      </c>
      <c r="BJ3" s="102"/>
      <c r="BK3" s="102"/>
      <c r="BL3" s="102"/>
      <c r="BM3" s="104"/>
      <c r="BO3" s="102" t="s">
        <v>50</v>
      </c>
      <c r="BP3" s="102"/>
      <c r="BQ3" s="102"/>
      <c r="BR3" s="102"/>
      <c r="BS3" s="105"/>
      <c r="BU3" s="102" t="s">
        <v>51</v>
      </c>
      <c r="BV3" s="102"/>
      <c r="BW3" s="102"/>
      <c r="BX3" s="102"/>
      <c r="BY3" s="104"/>
      <c r="CA3" s="102" t="s">
        <v>52</v>
      </c>
      <c r="CB3" s="102"/>
      <c r="CC3" s="102"/>
      <c r="CD3" s="102"/>
      <c r="CE3" s="104"/>
      <c r="CG3" s="102" t="s">
        <v>53</v>
      </c>
      <c r="CH3" s="102"/>
      <c r="CI3" s="102"/>
      <c r="CJ3" s="102"/>
      <c r="CK3" s="104"/>
      <c r="CM3" s="102" t="s">
        <v>54</v>
      </c>
      <c r="CN3" s="102"/>
      <c r="CO3" s="102"/>
      <c r="CP3" s="102"/>
      <c r="CQ3" s="105"/>
    </row>
    <row r="4" spans="1:95" ht="12">
      <c r="A4" s="103"/>
      <c r="B4" s="103"/>
      <c r="C4" s="103"/>
      <c r="D4" s="103"/>
      <c r="E4" s="5"/>
      <c r="G4" s="103"/>
      <c r="H4" s="103"/>
      <c r="I4" s="103"/>
      <c r="J4" s="103"/>
      <c r="K4" s="5"/>
      <c r="M4" s="103"/>
      <c r="N4" s="103"/>
      <c r="O4" s="103"/>
      <c r="P4" s="103"/>
      <c r="Q4" s="5"/>
      <c r="S4" s="103"/>
      <c r="T4" s="103"/>
      <c r="U4" s="103"/>
      <c r="V4" s="103"/>
      <c r="Y4" s="102"/>
      <c r="Z4" s="102"/>
      <c r="AA4" s="102"/>
      <c r="AB4" s="102"/>
      <c r="AC4" s="104"/>
      <c r="AE4" s="102"/>
      <c r="AF4" s="102"/>
      <c r="AG4" s="102"/>
      <c r="AH4" s="102"/>
      <c r="AI4" s="104"/>
      <c r="AK4" s="102"/>
      <c r="AL4" s="102"/>
      <c r="AM4" s="102"/>
      <c r="AN4" s="102"/>
      <c r="AO4" s="104"/>
      <c r="AQ4" s="102"/>
      <c r="AR4" s="102"/>
      <c r="AS4" s="102"/>
      <c r="AT4" s="102"/>
      <c r="AU4" s="105"/>
      <c r="AW4" s="102"/>
      <c r="AX4" s="102"/>
      <c r="AY4" s="102"/>
      <c r="AZ4" s="102"/>
      <c r="BA4" s="104"/>
      <c r="BC4" s="102"/>
      <c r="BD4" s="102"/>
      <c r="BE4" s="102"/>
      <c r="BF4" s="102"/>
      <c r="BG4" s="104"/>
      <c r="BI4" s="102"/>
      <c r="BJ4" s="102"/>
      <c r="BK4" s="102"/>
      <c r="BL4" s="102"/>
      <c r="BM4" s="104"/>
      <c r="BO4" s="102"/>
      <c r="BP4" s="102"/>
      <c r="BQ4" s="102"/>
      <c r="BR4" s="102"/>
      <c r="BS4" s="105"/>
      <c r="BU4" s="102"/>
      <c r="BV4" s="102"/>
      <c r="BW4" s="102"/>
      <c r="BX4" s="102"/>
      <c r="BY4" s="104"/>
      <c r="CA4" s="102"/>
      <c r="CB4" s="102"/>
      <c r="CC4" s="102"/>
      <c r="CD4" s="102"/>
      <c r="CE4" s="104"/>
      <c r="CG4" s="102"/>
      <c r="CH4" s="102"/>
      <c r="CI4" s="102"/>
      <c r="CJ4" s="102"/>
      <c r="CK4" s="104"/>
      <c r="CM4" s="102"/>
      <c r="CN4" s="102"/>
      <c r="CO4" s="102"/>
      <c r="CP4" s="102"/>
      <c r="CQ4" s="105"/>
    </row>
    <row r="5" spans="1:95" s="6" customFormat="1" ht="11.25" customHeight="1">
      <c r="A5" s="106" t="s">
        <v>55</v>
      </c>
      <c r="B5" s="109" t="s">
        <v>56</v>
      </c>
      <c r="C5" s="112" t="str">
        <f>"H"&amp;TEXT(VALUE(MID(A1,3,2))-1,"##")</f>
        <v>H24</v>
      </c>
      <c r="D5" s="114" t="s">
        <v>57</v>
      </c>
      <c r="E5" s="98" t="s">
        <v>58</v>
      </c>
      <c r="G5" s="106" t="s">
        <v>55</v>
      </c>
      <c r="H5" s="109" t="s">
        <v>56</v>
      </c>
      <c r="I5" s="112" t="str">
        <f>$C$5</f>
        <v>H24</v>
      </c>
      <c r="J5" s="114" t="s">
        <v>59</v>
      </c>
      <c r="K5" s="98" t="s">
        <v>58</v>
      </c>
      <c r="M5" s="106" t="s">
        <v>55</v>
      </c>
      <c r="N5" s="109" t="s">
        <v>56</v>
      </c>
      <c r="O5" s="112" t="str">
        <f>$C$5</f>
        <v>H24</v>
      </c>
      <c r="P5" s="114" t="s">
        <v>60</v>
      </c>
      <c r="Q5" s="98" t="s">
        <v>58</v>
      </c>
      <c r="S5" s="106" t="s">
        <v>55</v>
      </c>
      <c r="T5" s="109" t="s">
        <v>56</v>
      </c>
      <c r="U5" s="112" t="str">
        <f>$C$5</f>
        <v>H24</v>
      </c>
      <c r="V5" s="114" t="s">
        <v>61</v>
      </c>
      <c r="W5" s="98" t="s">
        <v>58</v>
      </c>
      <c r="Y5" s="106" t="s">
        <v>55</v>
      </c>
      <c r="Z5" s="109" t="s">
        <v>56</v>
      </c>
      <c r="AA5" s="112" t="str">
        <f>$C$5</f>
        <v>H24</v>
      </c>
      <c r="AB5" s="114" t="s">
        <v>57</v>
      </c>
      <c r="AC5" s="98" t="s">
        <v>58</v>
      </c>
      <c r="AE5" s="106" t="s">
        <v>55</v>
      </c>
      <c r="AF5" s="109" t="s">
        <v>56</v>
      </c>
      <c r="AG5" s="112" t="str">
        <f>$C$5</f>
        <v>H24</v>
      </c>
      <c r="AH5" s="114" t="s">
        <v>59</v>
      </c>
      <c r="AI5" s="98" t="s">
        <v>58</v>
      </c>
      <c r="AK5" s="106" t="s">
        <v>55</v>
      </c>
      <c r="AL5" s="109" t="s">
        <v>56</v>
      </c>
      <c r="AM5" s="112" t="str">
        <f>$C$5</f>
        <v>H24</v>
      </c>
      <c r="AN5" s="114" t="s">
        <v>60</v>
      </c>
      <c r="AO5" s="98" t="s">
        <v>58</v>
      </c>
      <c r="AQ5" s="106" t="s">
        <v>55</v>
      </c>
      <c r="AR5" s="109" t="s">
        <v>56</v>
      </c>
      <c r="AS5" s="112" t="str">
        <f>$C$5</f>
        <v>H24</v>
      </c>
      <c r="AT5" s="114" t="s">
        <v>61</v>
      </c>
      <c r="AU5" s="98" t="s">
        <v>58</v>
      </c>
      <c r="AW5" s="106" t="s">
        <v>55</v>
      </c>
      <c r="AX5" s="109" t="s">
        <v>56</v>
      </c>
      <c r="AY5" s="112" t="str">
        <f>$C$5</f>
        <v>H24</v>
      </c>
      <c r="AZ5" s="114" t="s">
        <v>57</v>
      </c>
      <c r="BA5" s="98" t="s">
        <v>58</v>
      </c>
      <c r="BC5" s="106" t="s">
        <v>55</v>
      </c>
      <c r="BD5" s="109" t="s">
        <v>56</v>
      </c>
      <c r="BE5" s="112" t="str">
        <f>$C$5</f>
        <v>H24</v>
      </c>
      <c r="BF5" s="114" t="s">
        <v>59</v>
      </c>
      <c r="BG5" s="98" t="s">
        <v>58</v>
      </c>
      <c r="BI5" s="106" t="s">
        <v>55</v>
      </c>
      <c r="BJ5" s="109" t="s">
        <v>56</v>
      </c>
      <c r="BK5" s="112" t="str">
        <f>$C$5</f>
        <v>H24</v>
      </c>
      <c r="BL5" s="114" t="s">
        <v>60</v>
      </c>
      <c r="BM5" s="98" t="s">
        <v>58</v>
      </c>
      <c r="BO5" s="106" t="s">
        <v>55</v>
      </c>
      <c r="BP5" s="109" t="s">
        <v>56</v>
      </c>
      <c r="BQ5" s="112" t="str">
        <f>$C$5</f>
        <v>H24</v>
      </c>
      <c r="BR5" s="114" t="s">
        <v>61</v>
      </c>
      <c r="BS5" s="98" t="s">
        <v>58</v>
      </c>
      <c r="BU5" s="106" t="s">
        <v>55</v>
      </c>
      <c r="BV5" s="109" t="s">
        <v>56</v>
      </c>
      <c r="BW5" s="112" t="str">
        <f>$C$5</f>
        <v>H24</v>
      </c>
      <c r="BX5" s="114" t="s">
        <v>57</v>
      </c>
      <c r="BY5" s="98" t="s">
        <v>58</v>
      </c>
      <c r="CA5" s="106" t="s">
        <v>55</v>
      </c>
      <c r="CB5" s="109" t="s">
        <v>56</v>
      </c>
      <c r="CC5" s="112" t="str">
        <f>$C$5</f>
        <v>H24</v>
      </c>
      <c r="CD5" s="114" t="s">
        <v>59</v>
      </c>
      <c r="CE5" s="98" t="s">
        <v>58</v>
      </c>
      <c r="CG5" s="106" t="s">
        <v>55</v>
      </c>
      <c r="CH5" s="109" t="s">
        <v>56</v>
      </c>
      <c r="CI5" s="112" t="str">
        <f>$C$5</f>
        <v>H24</v>
      </c>
      <c r="CJ5" s="114" t="s">
        <v>60</v>
      </c>
      <c r="CK5" s="98" t="s">
        <v>58</v>
      </c>
      <c r="CM5" s="106" t="s">
        <v>55</v>
      </c>
      <c r="CN5" s="109" t="s">
        <v>56</v>
      </c>
      <c r="CO5" s="112" t="str">
        <f>$C$5</f>
        <v>H24</v>
      </c>
      <c r="CP5" s="114" t="s">
        <v>61</v>
      </c>
      <c r="CQ5" s="98" t="s">
        <v>58</v>
      </c>
    </row>
    <row r="6" spans="1:95" s="6" customFormat="1" ht="11.25" customHeight="1">
      <c r="A6" s="107"/>
      <c r="B6" s="110"/>
      <c r="C6" s="113"/>
      <c r="D6" s="115"/>
      <c r="E6" s="99"/>
      <c r="G6" s="107"/>
      <c r="H6" s="110"/>
      <c r="I6" s="113"/>
      <c r="J6" s="115"/>
      <c r="K6" s="99"/>
      <c r="M6" s="107"/>
      <c r="N6" s="110"/>
      <c r="O6" s="113"/>
      <c r="P6" s="115"/>
      <c r="Q6" s="99"/>
      <c r="S6" s="107"/>
      <c r="T6" s="110"/>
      <c r="U6" s="113"/>
      <c r="V6" s="115"/>
      <c r="W6" s="99"/>
      <c r="Y6" s="107"/>
      <c r="Z6" s="110"/>
      <c r="AA6" s="113"/>
      <c r="AB6" s="115"/>
      <c r="AC6" s="99"/>
      <c r="AE6" s="107"/>
      <c r="AF6" s="110"/>
      <c r="AG6" s="113"/>
      <c r="AH6" s="115"/>
      <c r="AI6" s="99"/>
      <c r="AK6" s="107"/>
      <c r="AL6" s="110"/>
      <c r="AM6" s="113"/>
      <c r="AN6" s="115"/>
      <c r="AO6" s="99"/>
      <c r="AQ6" s="107"/>
      <c r="AR6" s="110"/>
      <c r="AS6" s="113"/>
      <c r="AT6" s="115"/>
      <c r="AU6" s="99"/>
      <c r="AW6" s="107"/>
      <c r="AX6" s="110"/>
      <c r="AY6" s="113"/>
      <c r="AZ6" s="115"/>
      <c r="BA6" s="99"/>
      <c r="BC6" s="107"/>
      <c r="BD6" s="110"/>
      <c r="BE6" s="113"/>
      <c r="BF6" s="115"/>
      <c r="BG6" s="99"/>
      <c r="BI6" s="107"/>
      <c r="BJ6" s="110"/>
      <c r="BK6" s="113"/>
      <c r="BL6" s="115"/>
      <c r="BM6" s="99"/>
      <c r="BO6" s="107"/>
      <c r="BP6" s="110"/>
      <c r="BQ6" s="113"/>
      <c r="BR6" s="115"/>
      <c r="BS6" s="99"/>
      <c r="BU6" s="107"/>
      <c r="BV6" s="110"/>
      <c r="BW6" s="113"/>
      <c r="BX6" s="115"/>
      <c r="BY6" s="99"/>
      <c r="CA6" s="107"/>
      <c r="CB6" s="110"/>
      <c r="CC6" s="113"/>
      <c r="CD6" s="115"/>
      <c r="CE6" s="99"/>
      <c r="CG6" s="107"/>
      <c r="CH6" s="110"/>
      <c r="CI6" s="113"/>
      <c r="CJ6" s="115"/>
      <c r="CK6" s="99"/>
      <c r="CM6" s="107"/>
      <c r="CN6" s="110"/>
      <c r="CO6" s="113"/>
      <c r="CP6" s="115"/>
      <c r="CQ6" s="99"/>
    </row>
    <row r="7" spans="1:95" s="6" customFormat="1" ht="11.25" customHeight="1">
      <c r="A7" s="107"/>
      <c r="B7" s="110"/>
      <c r="C7" s="113"/>
      <c r="D7" s="115"/>
      <c r="E7" s="99"/>
      <c r="G7" s="107"/>
      <c r="H7" s="110"/>
      <c r="I7" s="113"/>
      <c r="J7" s="115"/>
      <c r="K7" s="99"/>
      <c r="M7" s="107"/>
      <c r="N7" s="110"/>
      <c r="O7" s="113"/>
      <c r="P7" s="115"/>
      <c r="Q7" s="99"/>
      <c r="S7" s="107"/>
      <c r="T7" s="110"/>
      <c r="U7" s="113"/>
      <c r="V7" s="115"/>
      <c r="W7" s="99"/>
      <c r="Y7" s="107"/>
      <c r="Z7" s="110"/>
      <c r="AA7" s="113"/>
      <c r="AB7" s="115"/>
      <c r="AC7" s="99"/>
      <c r="AE7" s="107"/>
      <c r="AF7" s="110"/>
      <c r="AG7" s="113"/>
      <c r="AH7" s="115"/>
      <c r="AI7" s="99"/>
      <c r="AK7" s="107"/>
      <c r="AL7" s="110"/>
      <c r="AM7" s="113"/>
      <c r="AN7" s="115"/>
      <c r="AO7" s="99"/>
      <c r="AQ7" s="107"/>
      <c r="AR7" s="110"/>
      <c r="AS7" s="113"/>
      <c r="AT7" s="115"/>
      <c r="AU7" s="99"/>
      <c r="AW7" s="107"/>
      <c r="AX7" s="110"/>
      <c r="AY7" s="113"/>
      <c r="AZ7" s="115"/>
      <c r="BA7" s="99"/>
      <c r="BC7" s="107"/>
      <c r="BD7" s="110"/>
      <c r="BE7" s="113"/>
      <c r="BF7" s="115"/>
      <c r="BG7" s="99"/>
      <c r="BI7" s="107"/>
      <c r="BJ7" s="110"/>
      <c r="BK7" s="113"/>
      <c r="BL7" s="115"/>
      <c r="BM7" s="99"/>
      <c r="BO7" s="107"/>
      <c r="BP7" s="110"/>
      <c r="BQ7" s="113"/>
      <c r="BR7" s="115"/>
      <c r="BS7" s="99"/>
      <c r="BU7" s="107"/>
      <c r="BV7" s="110"/>
      <c r="BW7" s="113"/>
      <c r="BX7" s="115"/>
      <c r="BY7" s="99"/>
      <c r="CA7" s="107"/>
      <c r="CB7" s="110"/>
      <c r="CC7" s="113"/>
      <c r="CD7" s="115"/>
      <c r="CE7" s="99"/>
      <c r="CG7" s="107"/>
      <c r="CH7" s="110"/>
      <c r="CI7" s="113"/>
      <c r="CJ7" s="115"/>
      <c r="CK7" s="99"/>
      <c r="CM7" s="107"/>
      <c r="CN7" s="110"/>
      <c r="CO7" s="113"/>
      <c r="CP7" s="115"/>
      <c r="CQ7" s="99"/>
    </row>
    <row r="8" spans="1:95" s="3" customFormat="1" ht="10.5" customHeight="1">
      <c r="A8" s="108"/>
      <c r="B8" s="111"/>
      <c r="C8" s="7" t="s">
        <v>62</v>
      </c>
      <c r="D8" s="7" t="s">
        <v>62</v>
      </c>
      <c r="E8" s="8" t="s">
        <v>63</v>
      </c>
      <c r="G8" s="108"/>
      <c r="H8" s="111"/>
      <c r="I8" s="7" t="s">
        <v>63</v>
      </c>
      <c r="J8" s="7" t="s">
        <v>63</v>
      </c>
      <c r="K8" s="8" t="s">
        <v>63</v>
      </c>
      <c r="M8" s="108"/>
      <c r="N8" s="111"/>
      <c r="O8" s="7" t="s">
        <v>64</v>
      </c>
      <c r="P8" s="7" t="s">
        <v>64</v>
      </c>
      <c r="Q8" s="8" t="s">
        <v>63</v>
      </c>
      <c r="S8" s="108"/>
      <c r="T8" s="111"/>
      <c r="U8" s="7" t="s">
        <v>62</v>
      </c>
      <c r="V8" s="7" t="s">
        <v>62</v>
      </c>
      <c r="W8" s="8" t="s">
        <v>63</v>
      </c>
      <c r="Y8" s="108"/>
      <c r="Z8" s="111"/>
      <c r="AA8" s="7" t="s">
        <v>62</v>
      </c>
      <c r="AB8" s="7" t="s">
        <v>62</v>
      </c>
      <c r="AC8" s="8" t="s">
        <v>63</v>
      </c>
      <c r="AE8" s="108"/>
      <c r="AF8" s="111"/>
      <c r="AG8" s="7" t="s">
        <v>63</v>
      </c>
      <c r="AH8" s="7" t="s">
        <v>63</v>
      </c>
      <c r="AI8" s="8" t="s">
        <v>63</v>
      </c>
      <c r="AK8" s="108"/>
      <c r="AL8" s="111"/>
      <c r="AM8" s="7" t="s">
        <v>64</v>
      </c>
      <c r="AN8" s="7" t="s">
        <v>64</v>
      </c>
      <c r="AO8" s="8" t="s">
        <v>63</v>
      </c>
      <c r="AQ8" s="108"/>
      <c r="AR8" s="111"/>
      <c r="AS8" s="7" t="s">
        <v>62</v>
      </c>
      <c r="AT8" s="7" t="s">
        <v>62</v>
      </c>
      <c r="AU8" s="8" t="s">
        <v>63</v>
      </c>
      <c r="AW8" s="108"/>
      <c r="AX8" s="111"/>
      <c r="AY8" s="7" t="s">
        <v>62</v>
      </c>
      <c r="AZ8" s="7" t="s">
        <v>62</v>
      </c>
      <c r="BA8" s="8" t="s">
        <v>63</v>
      </c>
      <c r="BC8" s="108"/>
      <c r="BD8" s="111"/>
      <c r="BE8" s="7" t="s">
        <v>63</v>
      </c>
      <c r="BF8" s="7" t="s">
        <v>63</v>
      </c>
      <c r="BG8" s="8" t="s">
        <v>63</v>
      </c>
      <c r="BI8" s="108"/>
      <c r="BJ8" s="111"/>
      <c r="BK8" s="7" t="s">
        <v>64</v>
      </c>
      <c r="BL8" s="7" t="s">
        <v>64</v>
      </c>
      <c r="BM8" s="8" t="s">
        <v>63</v>
      </c>
      <c r="BO8" s="108"/>
      <c r="BP8" s="111"/>
      <c r="BQ8" s="7" t="s">
        <v>62</v>
      </c>
      <c r="BR8" s="7" t="s">
        <v>62</v>
      </c>
      <c r="BS8" s="8" t="s">
        <v>63</v>
      </c>
      <c r="BU8" s="108"/>
      <c r="BV8" s="111"/>
      <c r="BW8" s="7" t="s">
        <v>62</v>
      </c>
      <c r="BX8" s="7" t="s">
        <v>62</v>
      </c>
      <c r="BY8" s="8" t="s">
        <v>63</v>
      </c>
      <c r="CA8" s="108"/>
      <c r="CB8" s="111"/>
      <c r="CC8" s="7" t="s">
        <v>63</v>
      </c>
      <c r="CD8" s="7" t="s">
        <v>63</v>
      </c>
      <c r="CE8" s="8" t="s">
        <v>63</v>
      </c>
      <c r="CG8" s="108"/>
      <c r="CH8" s="111"/>
      <c r="CI8" s="7" t="s">
        <v>64</v>
      </c>
      <c r="CJ8" s="7" t="s">
        <v>64</v>
      </c>
      <c r="CK8" s="8" t="s">
        <v>63</v>
      </c>
      <c r="CM8" s="108"/>
      <c r="CN8" s="111"/>
      <c r="CO8" s="7" t="s">
        <v>62</v>
      </c>
      <c r="CP8" s="7" t="s">
        <v>62</v>
      </c>
      <c r="CQ8" s="8" t="s">
        <v>63</v>
      </c>
    </row>
    <row r="9" spans="1:95" ht="15.75" customHeight="1">
      <c r="A9" s="9" t="s">
        <v>65</v>
      </c>
      <c r="B9" s="10" t="s">
        <v>66</v>
      </c>
      <c r="C9" s="11">
        <f>ROUND('前年度'!O24/'前年度'!C24,0)</f>
        <v>445165</v>
      </c>
      <c r="D9" s="12">
        <f>ROUND('当年度'!O24/'当年度'!C24,0)</f>
        <v>454134</v>
      </c>
      <c r="E9" s="13">
        <f>ROUND(D9/C9*100,2)</f>
        <v>102.01</v>
      </c>
      <c r="G9" s="9" t="s">
        <v>65</v>
      </c>
      <c r="H9" s="10" t="s">
        <v>66</v>
      </c>
      <c r="I9" s="14">
        <f>ROUND('前年度'!M24/'前年度'!C24*100,3)</f>
        <v>1466.578</v>
      </c>
      <c r="J9" s="15">
        <f>ROUND('当年度'!M24/'当年度'!C24*100,3)</f>
        <v>1456.422</v>
      </c>
      <c r="K9" s="13">
        <f>ROUND(J9/I9*100,2)</f>
        <v>99.31</v>
      </c>
      <c r="M9" s="9" t="s">
        <v>65</v>
      </c>
      <c r="N9" s="10" t="s">
        <v>66</v>
      </c>
      <c r="O9" s="16">
        <f>ROUND('前年度'!N24/'前年度'!M24,2)</f>
        <v>2.18</v>
      </c>
      <c r="P9" s="17">
        <f>ROUND('当年度'!N24/'当年度'!M24,2)</f>
        <v>2.17</v>
      </c>
      <c r="Q9" s="13">
        <f>ROUND(P9/O9*100,2)</f>
        <v>99.54</v>
      </c>
      <c r="S9" s="9" t="s">
        <v>65</v>
      </c>
      <c r="T9" s="10" t="s">
        <v>66</v>
      </c>
      <c r="U9" s="11">
        <f>ROUND('前年度'!O24/'前年度'!N24,0)</f>
        <v>13896</v>
      </c>
      <c r="V9" s="12">
        <f>ROUND('当年度'!O24/'当年度'!N24,0)</f>
        <v>14399</v>
      </c>
      <c r="W9" s="13">
        <f>ROUND(V9/U9*100,2)</f>
        <v>103.62</v>
      </c>
      <c r="Y9" s="9" t="s">
        <v>65</v>
      </c>
      <c r="Z9" s="10" t="s">
        <v>66</v>
      </c>
      <c r="AA9" s="11">
        <f>ROUND('前年度'!F24/'前年度'!C24,0)</f>
        <v>234185</v>
      </c>
      <c r="AB9" s="12">
        <f>ROUND('当年度'!F24/'当年度'!C24,0)</f>
        <v>242867</v>
      </c>
      <c r="AC9" s="13">
        <f>ROUND(AB9/AA9*100,2)</f>
        <v>103.71</v>
      </c>
      <c r="AE9" s="9" t="s">
        <v>65</v>
      </c>
      <c r="AF9" s="10" t="s">
        <v>66</v>
      </c>
      <c r="AG9" s="14">
        <f>ROUND('前年度'!D24/'前年度'!C24*100,3)</f>
        <v>46.665</v>
      </c>
      <c r="AH9" s="15">
        <f>ROUND('当年度'!D24/'当年度'!C24*100,3)</f>
        <v>47.588</v>
      </c>
      <c r="AI9" s="13">
        <f>ROUND(AH9/AG9*100,2)</f>
        <v>101.98</v>
      </c>
      <c r="AK9" s="9" t="s">
        <v>65</v>
      </c>
      <c r="AL9" s="10" t="s">
        <v>66</v>
      </c>
      <c r="AM9" s="16">
        <f>ROUND('前年度'!E24/'前年度'!D24,2)</f>
        <v>15.87</v>
      </c>
      <c r="AN9" s="17">
        <f>ROUND('当年度'!E24/'当年度'!D24,2)</f>
        <v>15.91</v>
      </c>
      <c r="AO9" s="13">
        <f>ROUND(AN9/AM9*100,2)</f>
        <v>100.25</v>
      </c>
      <c r="AQ9" s="9" t="s">
        <v>65</v>
      </c>
      <c r="AR9" s="10" t="s">
        <v>66</v>
      </c>
      <c r="AS9" s="11">
        <f>ROUND('前年度'!F24/'前年度'!E24,0)</f>
        <v>31628</v>
      </c>
      <c r="AT9" s="12">
        <f>ROUND('当年度'!F24/'当年度'!E24,0)</f>
        <v>32076</v>
      </c>
      <c r="AU9" s="13">
        <f>ROUND(AT9/AS9*100,2)</f>
        <v>101.42</v>
      </c>
      <c r="AW9" s="9" t="s">
        <v>65</v>
      </c>
      <c r="AX9" s="10" t="s">
        <v>66</v>
      </c>
      <c r="AY9" s="11">
        <f>ROUND('前年度'!I24/'前年度'!C24,0)</f>
        <v>182607</v>
      </c>
      <c r="AZ9" s="12">
        <f>ROUND('当年度'!I24/'当年度'!C24,0)</f>
        <v>183390</v>
      </c>
      <c r="BA9" s="13">
        <f>ROUND(AZ9/AY9*100,2)</f>
        <v>100.43</v>
      </c>
      <c r="BC9" s="9" t="s">
        <v>65</v>
      </c>
      <c r="BD9" s="10" t="s">
        <v>66</v>
      </c>
      <c r="BE9" s="14">
        <f>ROUND('前年度'!G24/'前年度'!C24*100,3)</f>
        <v>1237.735</v>
      </c>
      <c r="BF9" s="15">
        <f>ROUND('当年度'!G24/'当年度'!C24*100,3)</f>
        <v>1226.285</v>
      </c>
      <c r="BG9" s="13">
        <f>ROUND(BF9/BE9*100,2)</f>
        <v>99.07</v>
      </c>
      <c r="BI9" s="9" t="s">
        <v>65</v>
      </c>
      <c r="BJ9" s="10" t="s">
        <v>66</v>
      </c>
      <c r="BK9" s="16">
        <f>ROUND('前年度'!H24/'前年度'!G24,2)</f>
        <v>1.64</v>
      </c>
      <c r="BL9" s="17">
        <f>ROUND('当年度'!H24/'当年度'!G24,2)</f>
        <v>1.61</v>
      </c>
      <c r="BM9" s="13">
        <f>ROUND(BL9/BK9*100,2)</f>
        <v>98.17</v>
      </c>
      <c r="BO9" s="9" t="s">
        <v>65</v>
      </c>
      <c r="BP9" s="10" t="s">
        <v>66</v>
      </c>
      <c r="BQ9" s="11">
        <f>ROUND('前年度'!I24/'前年度'!H24,0)</f>
        <v>8969</v>
      </c>
      <c r="BR9" s="12">
        <f>ROUND('当年度'!I24/'当年度'!H24,0)</f>
        <v>9267</v>
      </c>
      <c r="BS9" s="13">
        <f>ROUND(BR9/BQ9*100,2)</f>
        <v>103.32</v>
      </c>
      <c r="BU9" s="9" t="s">
        <v>65</v>
      </c>
      <c r="BV9" s="10" t="s">
        <v>66</v>
      </c>
      <c r="BW9" s="11">
        <f>ROUND('前年度'!L24/'前年度'!C24,0)</f>
        <v>28373</v>
      </c>
      <c r="BX9" s="18">
        <f>ROUND('当年度'!L24/'当年度'!C24,0)</f>
        <v>27877</v>
      </c>
      <c r="BY9" s="13">
        <f>ROUND(BX9/BW9*100,2)</f>
        <v>98.25</v>
      </c>
      <c r="CA9" s="9" t="s">
        <v>65</v>
      </c>
      <c r="CB9" s="10" t="s">
        <v>66</v>
      </c>
      <c r="CC9" s="14">
        <f>ROUND('前年度'!J24/'前年度'!C24*100,3)</f>
        <v>182.178</v>
      </c>
      <c r="CD9" s="19">
        <f>ROUND('当年度'!J24/'当年度'!C24*100,3)</f>
        <v>182.549</v>
      </c>
      <c r="CE9" s="13">
        <f>ROUND(CD9/CC9*100,2)</f>
        <v>100.2</v>
      </c>
      <c r="CG9" s="9" t="s">
        <v>65</v>
      </c>
      <c r="CH9" s="10" t="s">
        <v>66</v>
      </c>
      <c r="CI9" s="16">
        <f>ROUND('前年度'!K24/'前年度'!J24,2)</f>
        <v>2.34</v>
      </c>
      <c r="CJ9" s="20">
        <f>ROUND('当年度'!K24/'当年度'!J24,2)</f>
        <v>2.29</v>
      </c>
      <c r="CK9" s="13">
        <f>ROUND(CJ9/CI9*100,2)</f>
        <v>97.86</v>
      </c>
      <c r="CM9" s="9" t="s">
        <v>65</v>
      </c>
      <c r="CN9" s="10" t="s">
        <v>66</v>
      </c>
      <c r="CO9" s="11">
        <f>ROUND('前年度'!L24/'前年度'!K24,0)</f>
        <v>6644</v>
      </c>
      <c r="CP9" s="18">
        <f>ROUND('当年度'!L24/'当年度'!K24,0)</f>
        <v>6671</v>
      </c>
      <c r="CQ9" s="13">
        <f>ROUND(CP9/CO9*100,2)</f>
        <v>100.41</v>
      </c>
    </row>
    <row r="10" spans="1:95" ht="15.75" customHeight="1">
      <c r="A10" s="21" t="s">
        <v>65</v>
      </c>
      <c r="B10" s="22" t="s">
        <v>67</v>
      </c>
      <c r="C10" s="23">
        <f>ROUND('前年度'!O22/'前年度'!C22,0)</f>
        <v>445901</v>
      </c>
      <c r="D10" s="24">
        <f>ROUND('当年度'!O22/'当年度'!C22,0)</f>
        <v>454973</v>
      </c>
      <c r="E10" s="25">
        <f aca="true" t="shared" si="0" ref="E10:E31">ROUND(D10/C10*100,2)</f>
        <v>102.03</v>
      </c>
      <c r="G10" s="21" t="s">
        <v>65</v>
      </c>
      <c r="H10" s="22" t="s">
        <v>67</v>
      </c>
      <c r="I10" s="26">
        <f>ROUND('前年度'!M22/'前年度'!C22*100,3)</f>
        <v>1468.216</v>
      </c>
      <c r="J10" s="27">
        <f>ROUND('当年度'!M22/'当年度'!C22*100,3)</f>
        <v>1458.153</v>
      </c>
      <c r="K10" s="25">
        <f aca="true" t="shared" si="1" ref="K10:K31">ROUND(J10/I10*100,2)</f>
        <v>99.31</v>
      </c>
      <c r="M10" s="21" t="s">
        <v>65</v>
      </c>
      <c r="N10" s="22" t="s">
        <v>67</v>
      </c>
      <c r="O10" s="28">
        <f>ROUND('前年度'!N22/'前年度'!M22,2)</f>
        <v>2.18</v>
      </c>
      <c r="P10" s="29">
        <f>ROUND('当年度'!N22/'当年度'!M22,2)</f>
        <v>2.17</v>
      </c>
      <c r="Q10" s="25">
        <f aca="true" t="shared" si="2" ref="Q10:Q31">ROUND(P10/O10*100,2)</f>
        <v>99.54</v>
      </c>
      <c r="S10" s="21" t="s">
        <v>65</v>
      </c>
      <c r="T10" s="22" t="s">
        <v>67</v>
      </c>
      <c r="U10" s="23">
        <f>ROUND('前年度'!O22/'前年度'!N22,0)</f>
        <v>13911</v>
      </c>
      <c r="V10" s="24">
        <f>ROUND('当年度'!O22/'当年度'!N22,0)</f>
        <v>14399</v>
      </c>
      <c r="W10" s="25">
        <f aca="true" t="shared" si="3" ref="W10:W31">ROUND(V10/U10*100,2)</f>
        <v>103.51</v>
      </c>
      <c r="Y10" s="21" t="s">
        <v>65</v>
      </c>
      <c r="Z10" s="22" t="s">
        <v>67</v>
      </c>
      <c r="AA10" s="23">
        <f>ROUND('前年度'!F22/'前年度'!C22,0)</f>
        <v>234684</v>
      </c>
      <c r="AB10" s="24">
        <f>ROUND('当年度'!F22/'当年度'!C22,0)</f>
        <v>243432</v>
      </c>
      <c r="AC10" s="25">
        <f aca="true" t="shared" si="4" ref="AC10:AC31">ROUND(AB10/AA10*100,2)</f>
        <v>103.73</v>
      </c>
      <c r="AE10" s="21" t="s">
        <v>65</v>
      </c>
      <c r="AF10" s="22" t="s">
        <v>67</v>
      </c>
      <c r="AG10" s="26">
        <f>ROUND('前年度'!D22/'前年度'!C22*100,3)</f>
        <v>46.764</v>
      </c>
      <c r="AH10" s="27">
        <f>ROUND('当年度'!D22/'当年度'!C22*100,3)</f>
        <v>47.708</v>
      </c>
      <c r="AI10" s="25">
        <f aca="true" t="shared" si="5" ref="AI10:AI31">ROUND(AH10/AG10*100,2)</f>
        <v>102.02</v>
      </c>
      <c r="AK10" s="21" t="s">
        <v>65</v>
      </c>
      <c r="AL10" s="22" t="s">
        <v>67</v>
      </c>
      <c r="AM10" s="28">
        <f>ROUND('前年度'!E22/'前年度'!D22,2)</f>
        <v>15.88</v>
      </c>
      <c r="AN10" s="29">
        <f>ROUND('当年度'!E22/'当年度'!D22,2)</f>
        <v>15.92</v>
      </c>
      <c r="AO10" s="25">
        <f aca="true" t="shared" si="6" ref="AO10:AO31">ROUND(AN10/AM10*100,2)</f>
        <v>100.25</v>
      </c>
      <c r="AQ10" s="21" t="s">
        <v>65</v>
      </c>
      <c r="AR10" s="22" t="s">
        <v>67</v>
      </c>
      <c r="AS10" s="23">
        <f>ROUND('前年度'!F22/'前年度'!E22,0)</f>
        <v>31602</v>
      </c>
      <c r="AT10" s="24">
        <f>ROUND('当年度'!F22/'当年度'!E22,0)</f>
        <v>32046</v>
      </c>
      <c r="AU10" s="25">
        <f aca="true" t="shared" si="7" ref="AU10:AU31">ROUND(AT10/AS10*100,2)</f>
        <v>101.4</v>
      </c>
      <c r="AW10" s="21" t="s">
        <v>65</v>
      </c>
      <c r="AX10" s="22" t="s">
        <v>67</v>
      </c>
      <c r="AY10" s="23">
        <f>ROUND('前年度'!I22/'前年度'!C22,0)</f>
        <v>182802</v>
      </c>
      <c r="AZ10" s="24">
        <f>ROUND('当年度'!I22/'当年度'!C22,0)</f>
        <v>183621</v>
      </c>
      <c r="BA10" s="25">
        <f aca="true" t="shared" si="8" ref="BA10:BA31">ROUND(AZ10/AY10*100,2)</f>
        <v>100.45</v>
      </c>
      <c r="BC10" s="21" t="s">
        <v>65</v>
      </c>
      <c r="BD10" s="22" t="s">
        <v>67</v>
      </c>
      <c r="BE10" s="26">
        <f>ROUND('前年度'!G22/'前年度'!C22*100,3)</f>
        <v>1239.192</v>
      </c>
      <c r="BF10" s="27">
        <f>ROUND('当年度'!G22/'当年度'!C22*100,3)</f>
        <v>1227.803</v>
      </c>
      <c r="BG10" s="25">
        <f aca="true" t="shared" si="9" ref="BG10:BG31">ROUND(BF10/BE10*100,2)</f>
        <v>99.08</v>
      </c>
      <c r="BI10" s="21" t="s">
        <v>65</v>
      </c>
      <c r="BJ10" s="22" t="s">
        <v>67</v>
      </c>
      <c r="BK10" s="28">
        <f>ROUND('前年度'!H22/'前年度'!G22,2)</f>
        <v>1.64</v>
      </c>
      <c r="BL10" s="29">
        <f>ROUND('当年度'!H22/'当年度'!G22,2)</f>
        <v>1.61</v>
      </c>
      <c r="BM10" s="25">
        <f aca="true" t="shared" si="10" ref="BM10:BM31">ROUND(BL10/BK10*100,2)</f>
        <v>98.17</v>
      </c>
      <c r="BO10" s="21" t="s">
        <v>65</v>
      </c>
      <c r="BP10" s="22" t="s">
        <v>67</v>
      </c>
      <c r="BQ10" s="23">
        <f>ROUND('前年度'!I22/'前年度'!H22,0)</f>
        <v>8982</v>
      </c>
      <c r="BR10" s="24">
        <f>ROUND('当年度'!I22/'当年度'!H22,0)</f>
        <v>9266</v>
      </c>
      <c r="BS10" s="25">
        <f aca="true" t="shared" si="11" ref="BS10:BS31">ROUND(BR10/BQ10*100,2)</f>
        <v>103.16</v>
      </c>
      <c r="BU10" s="21" t="s">
        <v>65</v>
      </c>
      <c r="BV10" s="22" t="s">
        <v>67</v>
      </c>
      <c r="BW10" s="23">
        <f>ROUND('前年度'!L22/'前年度'!C22,0)</f>
        <v>28415</v>
      </c>
      <c r="BX10" s="18">
        <f>ROUND('当年度'!L22/'当年度'!C22,0)</f>
        <v>27920</v>
      </c>
      <c r="BY10" s="25">
        <f aca="true" t="shared" si="12" ref="BY10:BY31">ROUND(BX10/BW10*100,2)</f>
        <v>98.26</v>
      </c>
      <c r="CA10" s="21" t="s">
        <v>65</v>
      </c>
      <c r="CB10" s="22" t="s">
        <v>67</v>
      </c>
      <c r="CC10" s="26">
        <f>ROUND('前年度'!J22/'前年度'!C22*100,3)</f>
        <v>182.26</v>
      </c>
      <c r="CD10" s="19">
        <f>ROUND('当年度'!J22/'当年度'!C22*100,3)</f>
        <v>182.642</v>
      </c>
      <c r="CE10" s="25">
        <f aca="true" t="shared" si="13" ref="CE10:CE31">ROUND(CD10/CC10*100,2)</f>
        <v>100.21</v>
      </c>
      <c r="CG10" s="21" t="s">
        <v>65</v>
      </c>
      <c r="CH10" s="22" t="s">
        <v>67</v>
      </c>
      <c r="CI10" s="28">
        <f>ROUND('前年度'!K22/'前年度'!J22,2)</f>
        <v>2.35</v>
      </c>
      <c r="CJ10" s="20">
        <f>ROUND('当年度'!K22/'当年度'!J22,2)</f>
        <v>2.29</v>
      </c>
      <c r="CK10" s="25">
        <f aca="true" t="shared" si="14" ref="CK10:CK31">ROUND(CJ10/CI10*100,2)</f>
        <v>97.45</v>
      </c>
      <c r="CM10" s="21" t="s">
        <v>65</v>
      </c>
      <c r="CN10" s="22" t="s">
        <v>67</v>
      </c>
      <c r="CO10" s="23">
        <f>ROUND('前年度'!L22/'前年度'!K22,0)</f>
        <v>6648</v>
      </c>
      <c r="CP10" s="18">
        <f>ROUND('当年度'!L22/'当年度'!K22,0)</f>
        <v>6674</v>
      </c>
      <c r="CQ10" s="25">
        <f aca="true" t="shared" si="15" ref="CQ10:CQ31">ROUND(CP10/CO10*100,2)</f>
        <v>100.39</v>
      </c>
    </row>
    <row r="11" spans="1:95" ht="15.75" customHeight="1">
      <c r="A11" s="21" t="s">
        <v>65</v>
      </c>
      <c r="B11" s="22" t="s">
        <v>68</v>
      </c>
      <c r="C11" s="23">
        <f>ROUND('前年度'!O23/'前年度'!C23,0)</f>
        <v>295477</v>
      </c>
      <c r="D11" s="24">
        <f>ROUND('当年度'!O23/'当年度'!C23,0)</f>
        <v>279977</v>
      </c>
      <c r="E11" s="25">
        <f t="shared" si="0"/>
        <v>94.75</v>
      </c>
      <c r="G11" s="21" t="s">
        <v>65</v>
      </c>
      <c r="H11" s="22" t="s">
        <v>68</v>
      </c>
      <c r="I11" s="26">
        <f>ROUND('前年度'!M23/'前年度'!C23*100,3)</f>
        <v>1133.723</v>
      </c>
      <c r="J11" s="27">
        <f>ROUND('当年度'!M23/'当年度'!C23*100,3)</f>
        <v>1097.171</v>
      </c>
      <c r="K11" s="25">
        <f t="shared" si="1"/>
        <v>96.78</v>
      </c>
      <c r="M11" s="21" t="s">
        <v>65</v>
      </c>
      <c r="N11" s="22" t="s">
        <v>68</v>
      </c>
      <c r="O11" s="28">
        <f>ROUND('前年度'!N23/'前年度'!M23,2)</f>
        <v>2.5</v>
      </c>
      <c r="P11" s="29">
        <f>ROUND('当年度'!N23/'当年度'!M23,2)</f>
        <v>1.79</v>
      </c>
      <c r="Q11" s="25">
        <f t="shared" si="2"/>
        <v>71.6</v>
      </c>
      <c r="S11" s="21" t="s">
        <v>65</v>
      </c>
      <c r="T11" s="22" t="s">
        <v>68</v>
      </c>
      <c r="U11" s="23">
        <f>ROUND('前年度'!O23/'前年度'!N23,0)</f>
        <v>10407</v>
      </c>
      <c r="V11" s="24">
        <f>ROUND('当年度'!O23/'当年度'!N23,0)</f>
        <v>14274</v>
      </c>
      <c r="W11" s="25">
        <f t="shared" si="3"/>
        <v>137.16</v>
      </c>
      <c r="Y11" s="21" t="s">
        <v>65</v>
      </c>
      <c r="Z11" s="22" t="s">
        <v>68</v>
      </c>
      <c r="AA11" s="23">
        <f>ROUND('前年度'!F23/'前年度'!C23,0)</f>
        <v>132831</v>
      </c>
      <c r="AB11" s="24">
        <f>ROUND('当年度'!F23/'当年度'!C23,0)</f>
        <v>125595</v>
      </c>
      <c r="AC11" s="25">
        <f t="shared" si="4"/>
        <v>94.55</v>
      </c>
      <c r="AE11" s="21" t="s">
        <v>65</v>
      </c>
      <c r="AF11" s="22" t="s">
        <v>68</v>
      </c>
      <c r="AG11" s="26">
        <f>ROUND('前年度'!D23/'前年度'!C23*100,3)</f>
        <v>26.711</v>
      </c>
      <c r="AH11" s="27">
        <f>ROUND('当年度'!D23/'当年度'!C23*100,3)</f>
        <v>22.629</v>
      </c>
      <c r="AI11" s="25">
        <f t="shared" si="5"/>
        <v>84.72</v>
      </c>
      <c r="AK11" s="21" t="s">
        <v>65</v>
      </c>
      <c r="AL11" s="22" t="s">
        <v>68</v>
      </c>
      <c r="AM11" s="28">
        <f>ROUND('前年度'!E23/'前年度'!D23,2)</f>
        <v>10.97</v>
      </c>
      <c r="AN11" s="29">
        <f>ROUND('当年度'!E23/'当年度'!D23,2)</f>
        <v>10.85</v>
      </c>
      <c r="AO11" s="25">
        <f t="shared" si="6"/>
        <v>98.91</v>
      </c>
      <c r="AQ11" s="21" t="s">
        <v>65</v>
      </c>
      <c r="AR11" s="22" t="s">
        <v>68</v>
      </c>
      <c r="AS11" s="23">
        <f>ROUND('前年度'!F23/'前年度'!E23,0)</f>
        <v>45337</v>
      </c>
      <c r="AT11" s="24">
        <f>ROUND('当年度'!F23/'当年度'!E23,0)</f>
        <v>51175</v>
      </c>
      <c r="AU11" s="25">
        <f t="shared" si="7"/>
        <v>112.88</v>
      </c>
      <c r="AW11" s="21" t="s">
        <v>65</v>
      </c>
      <c r="AX11" s="22" t="s">
        <v>68</v>
      </c>
      <c r="AY11" s="23">
        <f>ROUND('前年度'!I23/'前年度'!C23,0)</f>
        <v>142858</v>
      </c>
      <c r="AZ11" s="24">
        <f>ROUND('当年度'!I23/'当年度'!C23,0)</f>
        <v>135539</v>
      </c>
      <c r="BA11" s="25">
        <f t="shared" si="8"/>
        <v>94.88</v>
      </c>
      <c r="BC11" s="21" t="s">
        <v>65</v>
      </c>
      <c r="BD11" s="22" t="s">
        <v>68</v>
      </c>
      <c r="BE11" s="26">
        <f>ROUND('前年度'!G23/'前年度'!C23*100,3)</f>
        <v>941.569</v>
      </c>
      <c r="BF11" s="27">
        <f>ROUND('当年度'!G23/'当年度'!C23*100,3)</f>
        <v>911.148</v>
      </c>
      <c r="BG11" s="25">
        <f t="shared" si="9"/>
        <v>96.77</v>
      </c>
      <c r="BI11" s="21" t="s">
        <v>65</v>
      </c>
      <c r="BJ11" s="22" t="s">
        <v>68</v>
      </c>
      <c r="BK11" s="28">
        <f>ROUND('前年度'!H23/'前年度'!G23,2)</f>
        <v>2.33</v>
      </c>
      <c r="BL11" s="29">
        <f>ROUND('当年度'!H23/'当年度'!G23,2)</f>
        <v>1.53</v>
      </c>
      <c r="BM11" s="25">
        <f t="shared" si="10"/>
        <v>65.67</v>
      </c>
      <c r="BO11" s="21" t="s">
        <v>65</v>
      </c>
      <c r="BP11" s="22" t="s">
        <v>68</v>
      </c>
      <c r="BQ11" s="23">
        <f>ROUND('前年度'!I23/'前年度'!H23,0)</f>
        <v>6500</v>
      </c>
      <c r="BR11" s="24">
        <f>ROUND('当年度'!I23/'当年度'!H23,0)</f>
        <v>9731</v>
      </c>
      <c r="BS11" s="25">
        <f t="shared" si="11"/>
        <v>149.71</v>
      </c>
      <c r="BU11" s="21" t="s">
        <v>65</v>
      </c>
      <c r="BV11" s="22" t="s">
        <v>68</v>
      </c>
      <c r="BW11" s="23">
        <f>ROUND('前年度'!L23/'前年度'!C23,0)</f>
        <v>19788</v>
      </c>
      <c r="BX11" s="24">
        <f>ROUND('当年度'!L23/'当年度'!C23,0)</f>
        <v>18843</v>
      </c>
      <c r="BY11" s="25">
        <f t="shared" si="12"/>
        <v>95.22</v>
      </c>
      <c r="CA11" s="21" t="s">
        <v>65</v>
      </c>
      <c r="CB11" s="22" t="s">
        <v>68</v>
      </c>
      <c r="CC11" s="26">
        <f>ROUND('前年度'!J23/'前年度'!C23*100,3)</f>
        <v>165.442</v>
      </c>
      <c r="CD11" s="27">
        <f>ROUND('当年度'!J23/'当年度'!C23*100,3)</f>
        <v>163.394</v>
      </c>
      <c r="CE11" s="25">
        <f t="shared" si="13"/>
        <v>98.76</v>
      </c>
      <c r="CG11" s="21" t="s">
        <v>65</v>
      </c>
      <c r="CH11" s="22" t="s">
        <v>68</v>
      </c>
      <c r="CI11" s="28">
        <f>ROUND('前年度'!K23/'前年度'!J23,2)</f>
        <v>2.11</v>
      </c>
      <c r="CJ11" s="29">
        <f>ROUND('当年度'!K23/'当年度'!J23,2)</f>
        <v>1.98</v>
      </c>
      <c r="CK11" s="25">
        <f t="shared" si="14"/>
        <v>93.84</v>
      </c>
      <c r="CM11" s="21" t="s">
        <v>65</v>
      </c>
      <c r="CN11" s="22" t="s">
        <v>68</v>
      </c>
      <c r="CO11" s="23">
        <f>ROUND('前年度'!L23/'前年度'!K23,0)</f>
        <v>5679</v>
      </c>
      <c r="CP11" s="24">
        <f>ROUND('当年度'!L23/'当年度'!K23,0)</f>
        <v>5831</v>
      </c>
      <c r="CQ11" s="25">
        <f t="shared" si="15"/>
        <v>102.68</v>
      </c>
    </row>
    <row r="12" spans="1:95" ht="15.75" customHeight="1">
      <c r="A12" s="30">
        <f>RANK(D12,D$12:D$31,0)</f>
        <v>9</v>
      </c>
      <c r="B12" s="22" t="s">
        <v>69</v>
      </c>
      <c r="C12" s="23">
        <f>ROUND('前年度'!O2/'前年度'!C2,0)</f>
        <v>450250</v>
      </c>
      <c r="D12" s="24">
        <f>ROUND('当年度'!O2/'当年度'!C2,0)</f>
        <v>457497</v>
      </c>
      <c r="E12" s="25">
        <f t="shared" si="0"/>
        <v>101.61</v>
      </c>
      <c r="G12" s="30">
        <f aca="true" t="shared" si="16" ref="G12:G31">RANK(J12,J$12:J$31,0)</f>
        <v>6</v>
      </c>
      <c r="H12" s="22" t="s">
        <v>69</v>
      </c>
      <c r="I12" s="26">
        <f>ROUND('前年度'!M2/'前年度'!C2*100,3)</f>
        <v>1493.215</v>
      </c>
      <c r="J12" s="27">
        <f>ROUND('当年度'!M2/'当年度'!C2*100,3)</f>
        <v>1480.378</v>
      </c>
      <c r="K12" s="25">
        <f t="shared" si="1"/>
        <v>99.14</v>
      </c>
      <c r="M12" s="30">
        <f aca="true" t="shared" si="17" ref="M12:M31">RANK(P12,P$12:P$31,0)</f>
        <v>10</v>
      </c>
      <c r="N12" s="22" t="s">
        <v>69</v>
      </c>
      <c r="O12" s="28">
        <f>ROUND('前年度'!N2/'前年度'!M2,2)</f>
        <v>2.16</v>
      </c>
      <c r="P12" s="29">
        <f>ROUND('当年度'!N2/'当年度'!M2,2)</f>
        <v>2.14</v>
      </c>
      <c r="Q12" s="25">
        <f t="shared" si="2"/>
        <v>99.07</v>
      </c>
      <c r="S12" s="30">
        <f aca="true" t="shared" si="18" ref="S12:S31">RANK(V12,V$12:V$31,0)</f>
        <v>13</v>
      </c>
      <c r="T12" s="22" t="s">
        <v>69</v>
      </c>
      <c r="U12" s="23">
        <f>ROUND('前年度'!O2/'前年度'!N2,0)</f>
        <v>13973</v>
      </c>
      <c r="V12" s="24">
        <f>ROUND('当年度'!O2/'当年度'!N2,0)</f>
        <v>14470</v>
      </c>
      <c r="W12" s="25">
        <f t="shared" si="3"/>
        <v>103.56</v>
      </c>
      <c r="Y12" s="30">
        <f aca="true" t="shared" si="19" ref="Y12:Y31">RANK(AB12,AB$12:AB$31,0)</f>
        <v>15</v>
      </c>
      <c r="Z12" s="22" t="s">
        <v>69</v>
      </c>
      <c r="AA12" s="23">
        <f>ROUND('前年度'!F2/'前年度'!C2,0)</f>
        <v>229604</v>
      </c>
      <c r="AB12" s="24">
        <f>ROUND('当年度'!F2/'当年度'!C2,0)</f>
        <v>236752</v>
      </c>
      <c r="AC12" s="25">
        <f t="shared" si="4"/>
        <v>103.11</v>
      </c>
      <c r="AE12" s="30">
        <f aca="true" t="shared" si="20" ref="AE12:AE31">RANK(AH12,AH$12:AH$31,0)</f>
        <v>14</v>
      </c>
      <c r="AF12" s="22" t="s">
        <v>69</v>
      </c>
      <c r="AG12" s="26">
        <f>ROUND('前年度'!D2/'前年度'!C2*100,3)</f>
        <v>45.49</v>
      </c>
      <c r="AH12" s="27">
        <f>ROUND('当年度'!D2/'当年度'!C2*100,3)</f>
        <v>46.034</v>
      </c>
      <c r="AI12" s="25">
        <f t="shared" si="5"/>
        <v>101.2</v>
      </c>
      <c r="AK12" s="30">
        <f aca="true" t="shared" si="21" ref="AK12:AK31">RANK(AN12,AN$12:AN$31,0)</f>
        <v>8</v>
      </c>
      <c r="AL12" s="22" t="s">
        <v>69</v>
      </c>
      <c r="AM12" s="28">
        <f>ROUND('前年度'!E2/'前年度'!D2,2)</f>
        <v>15.98</v>
      </c>
      <c r="AN12" s="29">
        <f>ROUND('当年度'!E2/'当年度'!D2,2)</f>
        <v>16.14</v>
      </c>
      <c r="AO12" s="25">
        <f t="shared" si="6"/>
        <v>101</v>
      </c>
      <c r="AQ12" s="30">
        <f aca="true" t="shared" si="22" ref="AQ12:AQ31">RANK(AT12,AT$12:AT$31,0)</f>
        <v>13</v>
      </c>
      <c r="AR12" s="22" t="s">
        <v>69</v>
      </c>
      <c r="AS12" s="23">
        <f>ROUND('前年度'!F2/'前年度'!E2,0)</f>
        <v>31584</v>
      </c>
      <c r="AT12" s="24">
        <f>ROUND('当年度'!F2/'当年度'!E2,0)</f>
        <v>31861</v>
      </c>
      <c r="AU12" s="25">
        <f t="shared" si="7"/>
        <v>100.88</v>
      </c>
      <c r="AW12" s="30">
        <f aca="true" t="shared" si="23" ref="AW12:AW31">RANK(AZ12,AZ$12:AZ$31,0)</f>
        <v>4</v>
      </c>
      <c r="AX12" s="22" t="s">
        <v>69</v>
      </c>
      <c r="AY12" s="23">
        <f>ROUND('前年度'!I2/'前年度'!C2,0)</f>
        <v>190548</v>
      </c>
      <c r="AZ12" s="24">
        <f>ROUND('当年度'!I2/'当年度'!C2,0)</f>
        <v>191309</v>
      </c>
      <c r="BA12" s="25">
        <f t="shared" si="8"/>
        <v>100.4</v>
      </c>
      <c r="BC12" s="30">
        <f aca="true" t="shared" si="24" ref="BC12:BC31">RANK(BF12,BF$12:BF$31,0)</f>
        <v>6</v>
      </c>
      <c r="BD12" s="22" t="s">
        <v>69</v>
      </c>
      <c r="BE12" s="26">
        <f>ROUND('前年度'!G2/'前年度'!C2*100,3)</f>
        <v>1250.584</v>
      </c>
      <c r="BF12" s="27">
        <f>ROUND('当年度'!G2/'当年度'!C2*100,3)</f>
        <v>1238.754</v>
      </c>
      <c r="BG12" s="25">
        <f t="shared" si="9"/>
        <v>99.05</v>
      </c>
      <c r="BI12" s="30">
        <f aca="true" t="shared" si="25" ref="BI12:BI31">RANK(BL12,BL$12:BL$31,0)</f>
        <v>9</v>
      </c>
      <c r="BJ12" s="22" t="s">
        <v>69</v>
      </c>
      <c r="BK12" s="28">
        <f>ROUND('前年度'!H2/'前年度'!G2,2)</f>
        <v>1.63</v>
      </c>
      <c r="BL12" s="29">
        <f>ROUND('当年度'!H2/'当年度'!G2,2)</f>
        <v>1.6</v>
      </c>
      <c r="BM12" s="25">
        <f t="shared" si="10"/>
        <v>98.16</v>
      </c>
      <c r="BO12" s="30">
        <f aca="true" t="shared" si="26" ref="BO12:BO31">RANK(BR12,BR$12:BR$31,0)</f>
        <v>7</v>
      </c>
      <c r="BP12" s="22" t="s">
        <v>69</v>
      </c>
      <c r="BQ12" s="23">
        <f>ROUND('前年度'!I2/'前年度'!H2,0)</f>
        <v>9348</v>
      </c>
      <c r="BR12" s="24">
        <f>ROUND('当年度'!I2/'当年度'!H2,0)</f>
        <v>9674</v>
      </c>
      <c r="BS12" s="25">
        <f t="shared" si="11"/>
        <v>103.49</v>
      </c>
      <c r="BU12" s="30">
        <f aca="true" t="shared" si="27" ref="BU12:BU31">RANK(BX12,BX$12:BX$31,0)</f>
        <v>3</v>
      </c>
      <c r="BV12" s="22" t="s">
        <v>69</v>
      </c>
      <c r="BW12" s="23">
        <f>ROUND('前年度'!L2/'前年度'!C2,0)</f>
        <v>30098</v>
      </c>
      <c r="BX12" s="24">
        <f>ROUND('当年度'!L2/'当年度'!C2,0)</f>
        <v>29437</v>
      </c>
      <c r="BY12" s="25">
        <f t="shared" si="12"/>
        <v>97.8</v>
      </c>
      <c r="CA12" s="30">
        <f aca="true" t="shared" si="28" ref="CA12:CA31">RANK(CD12,CD$12:CD$31,0)</f>
        <v>4</v>
      </c>
      <c r="CB12" s="22" t="s">
        <v>69</v>
      </c>
      <c r="CC12" s="26">
        <f>ROUND('前年度'!J2/'前年度'!C2*100,3)</f>
        <v>197.141</v>
      </c>
      <c r="CD12" s="27">
        <f>ROUND('当年度'!J2/'当年度'!C2*100,3)</f>
        <v>195.59</v>
      </c>
      <c r="CE12" s="25">
        <f t="shared" si="13"/>
        <v>99.21</v>
      </c>
      <c r="CG12" s="30">
        <f aca="true" t="shared" si="29" ref="CG12:CG31">RANK(CJ12,CJ$12:CJ$31,0)</f>
        <v>12</v>
      </c>
      <c r="CH12" s="22" t="s">
        <v>69</v>
      </c>
      <c r="CI12" s="28">
        <f>ROUND('前年度'!K2/'前年度'!J2,2)</f>
        <v>2.32</v>
      </c>
      <c r="CJ12" s="29">
        <f>ROUND('当年度'!K2/'当年度'!J2,2)</f>
        <v>2.26</v>
      </c>
      <c r="CK12" s="25">
        <f t="shared" si="14"/>
        <v>97.41</v>
      </c>
      <c r="CM12" s="30">
        <f aca="true" t="shared" si="30" ref="CM12:CM31">RANK(CP12,CP$12:CP$31,0)</f>
        <v>11</v>
      </c>
      <c r="CN12" s="22" t="s">
        <v>69</v>
      </c>
      <c r="CO12" s="23">
        <f>ROUND('前年度'!L2/'前年度'!K2,0)</f>
        <v>6586</v>
      </c>
      <c r="CP12" s="24">
        <f>ROUND('当年度'!L2/'当年度'!K2,0)</f>
        <v>6673</v>
      </c>
      <c r="CQ12" s="25">
        <f t="shared" si="15"/>
        <v>101.32</v>
      </c>
    </row>
    <row r="13" spans="1:95" ht="15.75" customHeight="1">
      <c r="A13" s="30">
        <f aca="true" t="shared" si="31" ref="A13:A31">RANK(D13,D$12:D$31,0)</f>
        <v>4</v>
      </c>
      <c r="B13" s="22" t="s">
        <v>70</v>
      </c>
      <c r="C13" s="23">
        <f>ROUND('前年度'!O3/'前年度'!C3,0)</f>
        <v>454104</v>
      </c>
      <c r="D13" s="24">
        <f>ROUND('当年度'!O3/'当年度'!C3,0)</f>
        <v>465968</v>
      </c>
      <c r="E13" s="25">
        <f t="shared" si="0"/>
        <v>102.61</v>
      </c>
      <c r="G13" s="30">
        <f t="shared" si="16"/>
        <v>7</v>
      </c>
      <c r="H13" s="22" t="s">
        <v>70</v>
      </c>
      <c r="I13" s="26">
        <f>ROUND('前年度'!M3/'前年度'!C3*100,3)</f>
        <v>1465.601</v>
      </c>
      <c r="J13" s="27">
        <f>ROUND('当年度'!M3/'当年度'!C3*100,3)</f>
        <v>1473.617</v>
      </c>
      <c r="K13" s="25">
        <f t="shared" si="1"/>
        <v>100.55</v>
      </c>
      <c r="M13" s="30">
        <f t="shared" si="17"/>
        <v>6</v>
      </c>
      <c r="N13" s="22" t="s">
        <v>70</v>
      </c>
      <c r="O13" s="28">
        <f>ROUND('前年度'!N3/'前年度'!M3,2)</f>
        <v>2.25</v>
      </c>
      <c r="P13" s="29">
        <f>ROUND('当年度'!N3/'当年度'!M3,2)</f>
        <v>2.25</v>
      </c>
      <c r="Q13" s="25">
        <f t="shared" si="2"/>
        <v>100</v>
      </c>
      <c r="S13" s="30">
        <f t="shared" si="18"/>
        <v>15</v>
      </c>
      <c r="T13" s="22" t="s">
        <v>70</v>
      </c>
      <c r="U13" s="23">
        <f>ROUND('前年度'!O3/'前年度'!N3,0)</f>
        <v>13800</v>
      </c>
      <c r="V13" s="24">
        <f>ROUND('当年度'!O3/'当年度'!N3,0)</f>
        <v>14078</v>
      </c>
      <c r="W13" s="25">
        <f t="shared" si="3"/>
        <v>102.01</v>
      </c>
      <c r="Y13" s="30">
        <f t="shared" si="19"/>
        <v>4</v>
      </c>
      <c r="Z13" s="22" t="s">
        <v>70</v>
      </c>
      <c r="AA13" s="23">
        <f>ROUND('前年度'!F3/'前年度'!C3,0)</f>
        <v>246391</v>
      </c>
      <c r="AB13" s="24">
        <f>ROUND('当年度'!F3/'当年度'!C3,0)</f>
        <v>256492</v>
      </c>
      <c r="AC13" s="25">
        <f t="shared" si="4"/>
        <v>104.1</v>
      </c>
      <c r="AE13" s="30">
        <f t="shared" si="20"/>
        <v>7</v>
      </c>
      <c r="AF13" s="22" t="s">
        <v>70</v>
      </c>
      <c r="AG13" s="26">
        <f>ROUND('前年度'!D3/'前年度'!C3*100,3)</f>
        <v>47.199</v>
      </c>
      <c r="AH13" s="27">
        <f>ROUND('当年度'!D3/'当年度'!C3*100,3)</f>
        <v>48.876</v>
      </c>
      <c r="AI13" s="25">
        <f t="shared" si="5"/>
        <v>103.55</v>
      </c>
      <c r="AK13" s="30">
        <f t="shared" si="21"/>
        <v>3</v>
      </c>
      <c r="AL13" s="22" t="s">
        <v>70</v>
      </c>
      <c r="AM13" s="28">
        <f>ROUND('前年度'!E3/'前年度'!D3,2)</f>
        <v>16.51</v>
      </c>
      <c r="AN13" s="29">
        <f>ROUND('当年度'!E3/'当年度'!D3,2)</f>
        <v>16.56</v>
      </c>
      <c r="AO13" s="25">
        <f t="shared" si="6"/>
        <v>100.3</v>
      </c>
      <c r="AQ13" s="30">
        <f t="shared" si="22"/>
        <v>14</v>
      </c>
      <c r="AR13" s="22" t="s">
        <v>70</v>
      </c>
      <c r="AS13" s="23">
        <f>ROUND('前年度'!F3/'前年度'!E3,0)</f>
        <v>31613</v>
      </c>
      <c r="AT13" s="24">
        <f>ROUND('当年度'!F3/'当年度'!E3,0)</f>
        <v>31693</v>
      </c>
      <c r="AU13" s="25">
        <f t="shared" si="7"/>
        <v>100.25</v>
      </c>
      <c r="AW13" s="30">
        <f t="shared" si="23"/>
        <v>13</v>
      </c>
      <c r="AX13" s="22" t="s">
        <v>70</v>
      </c>
      <c r="AY13" s="23">
        <f>ROUND('前年度'!I3/'前年度'!C3,0)</f>
        <v>177426</v>
      </c>
      <c r="AZ13" s="24">
        <f>ROUND('当年度'!I3/'当年度'!C3,0)</f>
        <v>179891</v>
      </c>
      <c r="BA13" s="25">
        <f t="shared" si="8"/>
        <v>101.39</v>
      </c>
      <c r="BC13" s="30">
        <f t="shared" si="24"/>
        <v>7</v>
      </c>
      <c r="BD13" s="22" t="s">
        <v>70</v>
      </c>
      <c r="BE13" s="26">
        <f>ROUND('前年度'!G3/'前年度'!C3*100,3)</f>
        <v>1233.035</v>
      </c>
      <c r="BF13" s="27">
        <f>ROUND('当年度'!G3/'当年度'!C3*100,3)</f>
        <v>1235.752</v>
      </c>
      <c r="BG13" s="25">
        <f t="shared" si="9"/>
        <v>100.22</v>
      </c>
      <c r="BI13" s="30">
        <f t="shared" si="25"/>
        <v>4</v>
      </c>
      <c r="BJ13" s="22" t="s">
        <v>70</v>
      </c>
      <c r="BK13" s="28">
        <f>ROUND('前年度'!H3/'前年度'!G3,2)</f>
        <v>1.67</v>
      </c>
      <c r="BL13" s="29">
        <f>ROUND('当年度'!H3/'当年度'!G3,2)</f>
        <v>1.66</v>
      </c>
      <c r="BM13" s="25">
        <f t="shared" si="10"/>
        <v>99.4</v>
      </c>
      <c r="BO13" s="30">
        <f t="shared" si="26"/>
        <v>14</v>
      </c>
      <c r="BP13" s="22" t="s">
        <v>70</v>
      </c>
      <c r="BQ13" s="23">
        <f>ROUND('前年度'!I3/'前年度'!H3,0)</f>
        <v>8636</v>
      </c>
      <c r="BR13" s="24">
        <f>ROUND('当年度'!I3/'当年度'!H3,0)</f>
        <v>8793</v>
      </c>
      <c r="BS13" s="25">
        <f t="shared" si="11"/>
        <v>101.82</v>
      </c>
      <c r="BU13" s="30">
        <f t="shared" si="27"/>
        <v>2</v>
      </c>
      <c r="BV13" s="22" t="s">
        <v>70</v>
      </c>
      <c r="BW13" s="23">
        <f>ROUND('前年度'!L3/'前年度'!C3,0)</f>
        <v>30287</v>
      </c>
      <c r="BX13" s="24">
        <f>ROUND('当年度'!L3/'当年度'!C3,0)</f>
        <v>29585</v>
      </c>
      <c r="BY13" s="25">
        <f t="shared" si="12"/>
        <v>97.68</v>
      </c>
      <c r="CA13" s="30">
        <f t="shared" si="28"/>
        <v>6</v>
      </c>
      <c r="CB13" s="22" t="s">
        <v>70</v>
      </c>
      <c r="CC13" s="26">
        <f>ROUND('前年度'!J3/'前年度'!C3*100,3)</f>
        <v>185.367</v>
      </c>
      <c r="CD13" s="27">
        <f>ROUND('当年度'!J3/'当年度'!C3*100,3)</f>
        <v>188.989</v>
      </c>
      <c r="CE13" s="25">
        <f t="shared" si="13"/>
        <v>101.95</v>
      </c>
      <c r="CG13" s="30">
        <f t="shared" si="29"/>
        <v>5</v>
      </c>
      <c r="CH13" s="22" t="s">
        <v>70</v>
      </c>
      <c r="CI13" s="28">
        <f>ROUND('前年度'!K3/'前年度'!J3,2)</f>
        <v>2.46</v>
      </c>
      <c r="CJ13" s="29">
        <f>ROUND('当年度'!K3/'当年度'!J3,2)</f>
        <v>2.41</v>
      </c>
      <c r="CK13" s="25">
        <f t="shared" si="14"/>
        <v>97.97</v>
      </c>
      <c r="CM13" s="30">
        <f t="shared" si="30"/>
        <v>15</v>
      </c>
      <c r="CN13" s="22" t="s">
        <v>70</v>
      </c>
      <c r="CO13" s="23">
        <f>ROUND('前年度'!L3/'前年度'!K3,0)</f>
        <v>6629</v>
      </c>
      <c r="CP13" s="24">
        <f>ROUND('当年度'!L3/'当年度'!K3,0)</f>
        <v>6507</v>
      </c>
      <c r="CQ13" s="25">
        <f t="shared" si="15"/>
        <v>98.16</v>
      </c>
    </row>
    <row r="14" spans="1:95" ht="15.75" customHeight="1">
      <c r="A14" s="30">
        <f t="shared" si="31"/>
        <v>10</v>
      </c>
      <c r="B14" s="22" t="s">
        <v>71</v>
      </c>
      <c r="C14" s="23">
        <f>ROUND('前年度'!O4/'前年度'!C4,0)</f>
        <v>436462</v>
      </c>
      <c r="D14" s="24">
        <f>ROUND('当年度'!O4/'当年度'!C4,0)</f>
        <v>453046</v>
      </c>
      <c r="E14" s="25">
        <f t="shared" si="0"/>
        <v>103.8</v>
      </c>
      <c r="G14" s="30">
        <f t="shared" si="16"/>
        <v>8</v>
      </c>
      <c r="H14" s="22" t="s">
        <v>71</v>
      </c>
      <c r="I14" s="26">
        <f>ROUND('前年度'!M4/'前年度'!C4*100,3)</f>
        <v>1492.633</v>
      </c>
      <c r="J14" s="27">
        <f>ROUND('当年度'!M4/'当年度'!C4*100,3)</f>
        <v>1470.171</v>
      </c>
      <c r="K14" s="25">
        <f t="shared" si="1"/>
        <v>98.5</v>
      </c>
      <c r="M14" s="30">
        <f t="shared" si="17"/>
        <v>2</v>
      </c>
      <c r="N14" s="22" t="s">
        <v>71</v>
      </c>
      <c r="O14" s="28">
        <f>ROUND('前年度'!N4/'前年度'!M4,2)</f>
        <v>2.32</v>
      </c>
      <c r="P14" s="29">
        <f>ROUND('当年度'!N4/'当年度'!M4,2)</f>
        <v>2.29</v>
      </c>
      <c r="Q14" s="25">
        <f t="shared" si="2"/>
        <v>98.71</v>
      </c>
      <c r="S14" s="30">
        <f t="shared" si="18"/>
        <v>19</v>
      </c>
      <c r="T14" s="22" t="s">
        <v>71</v>
      </c>
      <c r="U14" s="23">
        <f>ROUND('前年度'!O4/'前年度'!N4,0)</f>
        <v>12606</v>
      </c>
      <c r="V14" s="24">
        <f>ROUND('当年度'!O4/'当年度'!N4,0)</f>
        <v>13470</v>
      </c>
      <c r="W14" s="25">
        <f t="shared" si="3"/>
        <v>106.85</v>
      </c>
      <c r="Y14" s="30">
        <f t="shared" si="19"/>
        <v>16</v>
      </c>
      <c r="Z14" s="22" t="s">
        <v>71</v>
      </c>
      <c r="AA14" s="23">
        <f>ROUND('前年度'!F4/'前年度'!C4,0)</f>
        <v>221105</v>
      </c>
      <c r="AB14" s="24">
        <f>ROUND('当年度'!F4/'当年度'!C4,0)</f>
        <v>233497</v>
      </c>
      <c r="AC14" s="25">
        <f t="shared" si="4"/>
        <v>105.6</v>
      </c>
      <c r="AE14" s="30">
        <f t="shared" si="20"/>
        <v>16</v>
      </c>
      <c r="AF14" s="22" t="s">
        <v>71</v>
      </c>
      <c r="AG14" s="26">
        <f>ROUND('前年度'!D4/'前年度'!C4*100,3)</f>
        <v>43.585</v>
      </c>
      <c r="AH14" s="27">
        <f>ROUND('当年度'!D4/'当年度'!C4*100,3)</f>
        <v>45.211</v>
      </c>
      <c r="AI14" s="25">
        <f t="shared" si="5"/>
        <v>103.73</v>
      </c>
      <c r="AK14" s="30">
        <f t="shared" si="21"/>
        <v>2</v>
      </c>
      <c r="AL14" s="22" t="s">
        <v>71</v>
      </c>
      <c r="AM14" s="28">
        <f>ROUND('前年度'!E4/'前年度'!D4,2)</f>
        <v>17.03</v>
      </c>
      <c r="AN14" s="29">
        <f>ROUND('当年度'!E4/'当年度'!D4,2)</f>
        <v>16.67</v>
      </c>
      <c r="AO14" s="25">
        <f t="shared" si="6"/>
        <v>97.89</v>
      </c>
      <c r="AQ14" s="30">
        <f t="shared" si="22"/>
        <v>17</v>
      </c>
      <c r="AR14" s="22" t="s">
        <v>71</v>
      </c>
      <c r="AS14" s="23">
        <f>ROUND('前年度'!F4/'前年度'!E4,0)</f>
        <v>29781</v>
      </c>
      <c r="AT14" s="24">
        <f>ROUND('当年度'!F4/'当年度'!E4,0)</f>
        <v>30984</v>
      </c>
      <c r="AU14" s="25">
        <f t="shared" si="7"/>
        <v>104.04</v>
      </c>
      <c r="AW14" s="30">
        <f t="shared" si="23"/>
        <v>3</v>
      </c>
      <c r="AX14" s="22" t="s">
        <v>71</v>
      </c>
      <c r="AY14" s="23">
        <f>ROUND('前年度'!I4/'前年度'!C4,0)</f>
        <v>186365</v>
      </c>
      <c r="AZ14" s="24">
        <f>ROUND('当年度'!I4/'当年度'!C4,0)</f>
        <v>191333</v>
      </c>
      <c r="BA14" s="25">
        <f t="shared" si="8"/>
        <v>102.67</v>
      </c>
      <c r="BC14" s="30">
        <f t="shared" si="24"/>
        <v>8</v>
      </c>
      <c r="BD14" s="22" t="s">
        <v>71</v>
      </c>
      <c r="BE14" s="26">
        <f>ROUND('前年度'!G4/'前年度'!C4*100,3)</f>
        <v>1249.49</v>
      </c>
      <c r="BF14" s="27">
        <f>ROUND('当年度'!G4/'当年度'!C4*100,3)</f>
        <v>1226.91</v>
      </c>
      <c r="BG14" s="25">
        <f t="shared" si="9"/>
        <v>98.19</v>
      </c>
      <c r="BI14" s="30">
        <f t="shared" si="25"/>
        <v>1</v>
      </c>
      <c r="BJ14" s="22" t="s">
        <v>71</v>
      </c>
      <c r="BK14" s="28">
        <f>ROUND('前年度'!H4/'前年度'!G4,2)</f>
        <v>1.79</v>
      </c>
      <c r="BL14" s="29">
        <f>ROUND('当年度'!H4/'当年度'!G4,2)</f>
        <v>1.74</v>
      </c>
      <c r="BM14" s="25">
        <f t="shared" si="10"/>
        <v>97.21</v>
      </c>
      <c r="BO14" s="30">
        <f t="shared" si="26"/>
        <v>12</v>
      </c>
      <c r="BP14" s="22" t="s">
        <v>71</v>
      </c>
      <c r="BQ14" s="23">
        <f>ROUND('前年度'!I4/'前年度'!H4,0)</f>
        <v>8344</v>
      </c>
      <c r="BR14" s="24">
        <f>ROUND('当年度'!I4/'当年度'!H4,0)</f>
        <v>8976</v>
      </c>
      <c r="BS14" s="25">
        <f t="shared" si="11"/>
        <v>107.57</v>
      </c>
      <c r="BU14" s="30">
        <f t="shared" si="27"/>
        <v>5</v>
      </c>
      <c r="BV14" s="22" t="s">
        <v>71</v>
      </c>
      <c r="BW14" s="23">
        <f>ROUND('前年度'!L4/'前年度'!C4,0)</f>
        <v>28992</v>
      </c>
      <c r="BX14" s="24">
        <f>ROUND('当年度'!L4/'当年度'!C4,0)</f>
        <v>28217</v>
      </c>
      <c r="BY14" s="25">
        <f t="shared" si="12"/>
        <v>97.33</v>
      </c>
      <c r="CA14" s="30">
        <f t="shared" si="28"/>
        <v>3</v>
      </c>
      <c r="CB14" s="22" t="s">
        <v>71</v>
      </c>
      <c r="CC14" s="26">
        <f>ROUND('前年度'!J4/'前年度'!C4*100,3)</f>
        <v>199.559</v>
      </c>
      <c r="CD14" s="27">
        <f>ROUND('当年度'!J4/'当年度'!C4*100,3)</f>
        <v>198.05</v>
      </c>
      <c r="CE14" s="25">
        <f t="shared" si="13"/>
        <v>99.24</v>
      </c>
      <c r="CG14" s="30">
        <f t="shared" si="29"/>
        <v>5</v>
      </c>
      <c r="CH14" s="22" t="s">
        <v>71</v>
      </c>
      <c r="CI14" s="28">
        <f>ROUND('前年度'!K4/'前年度'!J4,2)</f>
        <v>2.44</v>
      </c>
      <c r="CJ14" s="29">
        <f>ROUND('当年度'!K4/'当年度'!J4,2)</f>
        <v>2.41</v>
      </c>
      <c r="CK14" s="25">
        <f t="shared" si="14"/>
        <v>98.77</v>
      </c>
      <c r="CM14" s="30">
        <f t="shared" si="30"/>
        <v>18</v>
      </c>
      <c r="CN14" s="22" t="s">
        <v>71</v>
      </c>
      <c r="CO14" s="23">
        <f>ROUND('前年度'!L4/'前年度'!K4,0)</f>
        <v>5961</v>
      </c>
      <c r="CP14" s="24">
        <f>ROUND('当年度'!L4/'当年度'!K4,0)</f>
        <v>5901</v>
      </c>
      <c r="CQ14" s="25">
        <f t="shared" si="15"/>
        <v>98.99</v>
      </c>
    </row>
    <row r="15" spans="1:95" ht="15.75" customHeight="1">
      <c r="A15" s="30">
        <f t="shared" si="31"/>
        <v>12</v>
      </c>
      <c r="B15" s="22" t="s">
        <v>72</v>
      </c>
      <c r="C15" s="23">
        <f>ROUND('前年度'!O5/'前年度'!C5,0)</f>
        <v>438221</v>
      </c>
      <c r="D15" s="24">
        <f>ROUND('当年度'!O5/'当年度'!C5,0)</f>
        <v>448861</v>
      </c>
      <c r="E15" s="25">
        <f t="shared" si="0"/>
        <v>102.43</v>
      </c>
      <c r="G15" s="30">
        <f t="shared" si="16"/>
        <v>4</v>
      </c>
      <c r="H15" s="22" t="s">
        <v>72</v>
      </c>
      <c r="I15" s="26">
        <f>ROUND('前年度'!M5/'前年度'!C5*100,3)</f>
        <v>1525.172</v>
      </c>
      <c r="J15" s="27">
        <f>ROUND('当年度'!M5/'当年度'!C5*100,3)</f>
        <v>1500.943</v>
      </c>
      <c r="K15" s="25">
        <f t="shared" si="1"/>
        <v>98.41</v>
      </c>
      <c r="M15" s="30">
        <f t="shared" si="17"/>
        <v>7</v>
      </c>
      <c r="N15" s="22" t="s">
        <v>72</v>
      </c>
      <c r="O15" s="28">
        <f>ROUND('前年度'!N5/'前年度'!M5,2)</f>
        <v>2.22</v>
      </c>
      <c r="P15" s="29">
        <f>ROUND('当年度'!N5/'当年度'!M5,2)</f>
        <v>2.2</v>
      </c>
      <c r="Q15" s="25">
        <f t="shared" si="2"/>
        <v>99.1</v>
      </c>
      <c r="S15" s="30">
        <f t="shared" si="18"/>
        <v>18</v>
      </c>
      <c r="T15" s="22" t="s">
        <v>72</v>
      </c>
      <c r="U15" s="23">
        <f>ROUND('前年度'!O5/'前年度'!N5,0)</f>
        <v>12950</v>
      </c>
      <c r="V15" s="24">
        <f>ROUND('当年度'!O5/'当年度'!N5,0)</f>
        <v>13590</v>
      </c>
      <c r="W15" s="25">
        <f t="shared" si="3"/>
        <v>104.94</v>
      </c>
      <c r="Y15" s="30">
        <f t="shared" si="19"/>
        <v>11</v>
      </c>
      <c r="Z15" s="22" t="s">
        <v>72</v>
      </c>
      <c r="AA15" s="23">
        <f>ROUND('前年度'!F5/'前年度'!C5,0)</f>
        <v>231802</v>
      </c>
      <c r="AB15" s="24">
        <f>ROUND('当年度'!F5/'当年度'!C5,0)</f>
        <v>243138</v>
      </c>
      <c r="AC15" s="25">
        <f t="shared" si="4"/>
        <v>104.89</v>
      </c>
      <c r="AE15" s="30">
        <f t="shared" si="20"/>
        <v>10</v>
      </c>
      <c r="AF15" s="22" t="s">
        <v>72</v>
      </c>
      <c r="AG15" s="26">
        <f>ROUND('前年度'!D5/'前年度'!C5*100,3)</f>
        <v>46.713</v>
      </c>
      <c r="AH15" s="27">
        <f>ROUND('当年度'!D5/'当年度'!C5*100,3)</f>
        <v>48.387</v>
      </c>
      <c r="AI15" s="25">
        <f t="shared" si="5"/>
        <v>103.58</v>
      </c>
      <c r="AK15" s="30">
        <f t="shared" si="21"/>
        <v>7</v>
      </c>
      <c r="AL15" s="22" t="s">
        <v>72</v>
      </c>
      <c r="AM15" s="28">
        <f>ROUND('前年度'!E5/'前年度'!D5,2)</f>
        <v>16.13</v>
      </c>
      <c r="AN15" s="29">
        <f>ROUND('当年度'!E5/'当年度'!D5,2)</f>
        <v>16.15</v>
      </c>
      <c r="AO15" s="25">
        <f t="shared" si="6"/>
        <v>100.12</v>
      </c>
      <c r="AQ15" s="30">
        <f t="shared" si="22"/>
        <v>16</v>
      </c>
      <c r="AR15" s="22" t="s">
        <v>72</v>
      </c>
      <c r="AS15" s="23">
        <f>ROUND('前年度'!F5/'前年度'!E5,0)</f>
        <v>30773</v>
      </c>
      <c r="AT15" s="24">
        <f>ROUND('当年度'!F5/'当年度'!E5,0)</f>
        <v>31121</v>
      </c>
      <c r="AU15" s="25">
        <f t="shared" si="7"/>
        <v>101.13</v>
      </c>
      <c r="AW15" s="30">
        <f t="shared" si="23"/>
        <v>12</v>
      </c>
      <c r="AX15" s="22" t="s">
        <v>72</v>
      </c>
      <c r="AY15" s="23">
        <f>ROUND('前年度'!I5/'前年度'!C5,0)</f>
        <v>180949</v>
      </c>
      <c r="AZ15" s="24">
        <f>ROUND('当年度'!I5/'当年度'!C5,0)</f>
        <v>179993</v>
      </c>
      <c r="BA15" s="25">
        <f t="shared" si="8"/>
        <v>99.47</v>
      </c>
      <c r="BC15" s="30">
        <f t="shared" si="24"/>
        <v>5</v>
      </c>
      <c r="BD15" s="22" t="s">
        <v>72</v>
      </c>
      <c r="BE15" s="26">
        <f>ROUND('前年度'!G5/'前年度'!C5*100,3)</f>
        <v>1305.354</v>
      </c>
      <c r="BF15" s="27">
        <f>ROUND('当年度'!G5/'当年度'!C5*100,3)</f>
        <v>1279.224</v>
      </c>
      <c r="BG15" s="25">
        <f t="shared" si="9"/>
        <v>98</v>
      </c>
      <c r="BI15" s="30">
        <f t="shared" si="25"/>
        <v>5</v>
      </c>
      <c r="BJ15" s="22" t="s">
        <v>72</v>
      </c>
      <c r="BK15" s="28">
        <f>ROUND('前年度'!H5/'前年度'!G5,2)</f>
        <v>1.7</v>
      </c>
      <c r="BL15" s="29">
        <f>ROUND('当年度'!H5/'当年度'!G5,2)</f>
        <v>1.65</v>
      </c>
      <c r="BM15" s="25">
        <f t="shared" si="10"/>
        <v>97.06</v>
      </c>
      <c r="BO15" s="30">
        <f t="shared" si="26"/>
        <v>20</v>
      </c>
      <c r="BP15" s="22" t="s">
        <v>72</v>
      </c>
      <c r="BQ15" s="23">
        <f>ROUND('前年度'!I5/'前年度'!H5,0)</f>
        <v>8172</v>
      </c>
      <c r="BR15" s="24">
        <f>ROUND('当年度'!I5/'当年度'!H5,0)</f>
        <v>8504</v>
      </c>
      <c r="BS15" s="25">
        <f t="shared" si="11"/>
        <v>104.06</v>
      </c>
      <c r="BU15" s="30">
        <f t="shared" si="27"/>
        <v>13</v>
      </c>
      <c r="BV15" s="22" t="s">
        <v>72</v>
      </c>
      <c r="BW15" s="23">
        <f>ROUND('前年度'!L5/'前年度'!C5,0)</f>
        <v>25470</v>
      </c>
      <c r="BX15" s="24">
        <f>ROUND('当年度'!L5/'当年度'!C5,0)</f>
        <v>25730</v>
      </c>
      <c r="BY15" s="25">
        <f t="shared" si="12"/>
        <v>101.02</v>
      </c>
      <c r="CA15" s="30">
        <f t="shared" si="28"/>
        <v>7</v>
      </c>
      <c r="CB15" s="22" t="s">
        <v>72</v>
      </c>
      <c r="CC15" s="26">
        <f>ROUND('前年度'!J5/'前年度'!C5*100,3)</f>
        <v>173.104</v>
      </c>
      <c r="CD15" s="27">
        <f>ROUND('当年度'!J5/'当年度'!C5*100,3)</f>
        <v>173.332</v>
      </c>
      <c r="CE15" s="25">
        <f t="shared" si="13"/>
        <v>100.13</v>
      </c>
      <c r="CG15" s="30">
        <f t="shared" si="29"/>
        <v>9</v>
      </c>
      <c r="CH15" s="22" t="s">
        <v>72</v>
      </c>
      <c r="CI15" s="28">
        <f>ROUND('前年度'!K5/'前年度'!J5,2)</f>
        <v>2.41</v>
      </c>
      <c r="CJ15" s="29">
        <f>ROUND('当年度'!K5/'当年度'!J5,2)</f>
        <v>2.34</v>
      </c>
      <c r="CK15" s="25">
        <f t="shared" si="14"/>
        <v>97.1</v>
      </c>
      <c r="CM15" s="30">
        <f t="shared" si="30"/>
        <v>17</v>
      </c>
      <c r="CN15" s="22" t="s">
        <v>72</v>
      </c>
      <c r="CO15" s="23">
        <f>ROUND('前年度'!L5/'前年度'!K5,0)</f>
        <v>6116</v>
      </c>
      <c r="CP15" s="24">
        <f>ROUND('当年度'!L5/'当年度'!K5,0)</f>
        <v>6354</v>
      </c>
      <c r="CQ15" s="25">
        <f t="shared" si="15"/>
        <v>103.89</v>
      </c>
    </row>
    <row r="16" spans="1:95" ht="15.75" customHeight="1">
      <c r="A16" s="30">
        <f t="shared" si="31"/>
        <v>15</v>
      </c>
      <c r="B16" s="22" t="s">
        <v>73</v>
      </c>
      <c r="C16" s="23">
        <f>ROUND('前年度'!O6/'前年度'!C6,0)</f>
        <v>417776</v>
      </c>
      <c r="D16" s="24">
        <f>ROUND('当年度'!O6/'当年度'!C6,0)</f>
        <v>440077</v>
      </c>
      <c r="E16" s="25">
        <f t="shared" si="0"/>
        <v>105.34</v>
      </c>
      <c r="G16" s="30">
        <f t="shared" si="16"/>
        <v>10</v>
      </c>
      <c r="H16" s="22" t="s">
        <v>73</v>
      </c>
      <c r="I16" s="26">
        <f>ROUND('前年度'!M6/'前年度'!C6*100,3)</f>
        <v>1418.731</v>
      </c>
      <c r="J16" s="27">
        <f>ROUND('当年度'!M6/'当年度'!C6*100,3)</f>
        <v>1416.189</v>
      </c>
      <c r="K16" s="25">
        <f t="shared" si="1"/>
        <v>99.82</v>
      </c>
      <c r="M16" s="30">
        <f t="shared" si="17"/>
        <v>13</v>
      </c>
      <c r="N16" s="22" t="s">
        <v>73</v>
      </c>
      <c r="O16" s="28">
        <f>ROUND('前年度'!N6/'前年度'!M6,2)</f>
        <v>2.1</v>
      </c>
      <c r="P16" s="29">
        <f>ROUND('当年度'!N6/'当年度'!M6,2)</f>
        <v>2.12</v>
      </c>
      <c r="Q16" s="25">
        <f t="shared" si="2"/>
        <v>100.95</v>
      </c>
      <c r="S16" s="30">
        <f t="shared" si="18"/>
        <v>12</v>
      </c>
      <c r="T16" s="22" t="s">
        <v>73</v>
      </c>
      <c r="U16" s="23">
        <f>ROUND('前年度'!O6/'前年度'!N6,0)</f>
        <v>14025</v>
      </c>
      <c r="V16" s="24">
        <f>ROUND('当年度'!O6/'当年度'!N6,0)</f>
        <v>14688</v>
      </c>
      <c r="W16" s="25">
        <f t="shared" si="3"/>
        <v>104.73</v>
      </c>
      <c r="Y16" s="30">
        <f t="shared" si="19"/>
        <v>13</v>
      </c>
      <c r="Z16" s="22" t="s">
        <v>73</v>
      </c>
      <c r="AA16" s="23">
        <f>ROUND('前年度'!F6/'前年度'!C6,0)</f>
        <v>221429</v>
      </c>
      <c r="AB16" s="24">
        <f>ROUND('当年度'!F6/'当年度'!C6,0)</f>
        <v>241494</v>
      </c>
      <c r="AC16" s="25">
        <f t="shared" si="4"/>
        <v>109.06</v>
      </c>
      <c r="AE16" s="30">
        <f t="shared" si="20"/>
        <v>15</v>
      </c>
      <c r="AF16" s="22" t="s">
        <v>73</v>
      </c>
      <c r="AG16" s="26">
        <f>ROUND('前年度'!D6/'前年度'!C6*100,3)</f>
        <v>43.248</v>
      </c>
      <c r="AH16" s="27">
        <f>ROUND('当年度'!D6/'当年度'!C6*100,3)</f>
        <v>46.015</v>
      </c>
      <c r="AI16" s="25">
        <f t="shared" si="5"/>
        <v>106.4</v>
      </c>
      <c r="AK16" s="30">
        <f t="shared" si="21"/>
        <v>5</v>
      </c>
      <c r="AL16" s="22" t="s">
        <v>73</v>
      </c>
      <c r="AM16" s="28">
        <f>ROUND('前年度'!E6/'前年度'!D6,2)</f>
        <v>15.92</v>
      </c>
      <c r="AN16" s="29">
        <f>ROUND('当年度'!E6/'当年度'!D6,2)</f>
        <v>16.19</v>
      </c>
      <c r="AO16" s="25">
        <f t="shared" si="6"/>
        <v>101.7</v>
      </c>
      <c r="AQ16" s="30">
        <f t="shared" si="22"/>
        <v>12</v>
      </c>
      <c r="AR16" s="22" t="s">
        <v>73</v>
      </c>
      <c r="AS16" s="23">
        <f>ROUND('前年度'!F6/'前年度'!E6,0)</f>
        <v>32155</v>
      </c>
      <c r="AT16" s="24">
        <f>ROUND('当年度'!F6/'当年度'!E6,0)</f>
        <v>32420</v>
      </c>
      <c r="AU16" s="25">
        <f t="shared" si="7"/>
        <v>100.82</v>
      </c>
      <c r="AW16" s="30">
        <f t="shared" si="23"/>
        <v>15</v>
      </c>
      <c r="AX16" s="22" t="s">
        <v>73</v>
      </c>
      <c r="AY16" s="23">
        <f>ROUND('前年度'!I6/'前年度'!C6,0)</f>
        <v>167871</v>
      </c>
      <c r="AZ16" s="24">
        <f>ROUND('当年度'!I6/'当年度'!C6,0)</f>
        <v>171120</v>
      </c>
      <c r="BA16" s="25">
        <f t="shared" si="8"/>
        <v>101.94</v>
      </c>
      <c r="BC16" s="30">
        <f t="shared" si="24"/>
        <v>14</v>
      </c>
      <c r="BD16" s="22" t="s">
        <v>73</v>
      </c>
      <c r="BE16" s="26">
        <f>ROUND('前年度'!G6/'前年度'!C6*100,3)</f>
        <v>1183.011</v>
      </c>
      <c r="BF16" s="27">
        <f>ROUND('当年度'!G6/'当年度'!C6*100,3)</f>
        <v>1175.831</v>
      </c>
      <c r="BG16" s="25">
        <f t="shared" si="9"/>
        <v>99.39</v>
      </c>
      <c r="BI16" s="30">
        <f t="shared" si="25"/>
        <v>12</v>
      </c>
      <c r="BJ16" s="22" t="s">
        <v>73</v>
      </c>
      <c r="BK16" s="28">
        <f>ROUND('前年度'!H6/'前年度'!G6,2)</f>
        <v>1.6</v>
      </c>
      <c r="BL16" s="29">
        <f>ROUND('当年度'!H6/'当年度'!G6,2)</f>
        <v>1.58</v>
      </c>
      <c r="BM16" s="25">
        <f t="shared" si="10"/>
        <v>98.75</v>
      </c>
      <c r="BO16" s="30">
        <f t="shared" si="26"/>
        <v>10</v>
      </c>
      <c r="BP16" s="22" t="s">
        <v>73</v>
      </c>
      <c r="BQ16" s="23">
        <f>ROUND('前年度'!I6/'前年度'!H6,0)</f>
        <v>8855</v>
      </c>
      <c r="BR16" s="24">
        <f>ROUND('当年度'!I6/'当年度'!H6,0)</f>
        <v>9188</v>
      </c>
      <c r="BS16" s="25">
        <f t="shared" si="11"/>
        <v>103.76</v>
      </c>
      <c r="BU16" s="30">
        <f t="shared" si="27"/>
        <v>7</v>
      </c>
      <c r="BV16" s="22" t="s">
        <v>73</v>
      </c>
      <c r="BW16" s="23">
        <f>ROUND('前年度'!L6/'前年度'!C6,0)</f>
        <v>28476</v>
      </c>
      <c r="BX16" s="24">
        <f>ROUND('当年度'!L6/'当年度'!C6,0)</f>
        <v>27463</v>
      </c>
      <c r="BY16" s="25">
        <f t="shared" si="12"/>
        <v>96.44</v>
      </c>
      <c r="CA16" s="30">
        <f t="shared" si="28"/>
        <v>5</v>
      </c>
      <c r="CB16" s="22" t="s">
        <v>73</v>
      </c>
      <c r="CC16" s="26">
        <f>ROUND('前年度'!J6/'前年度'!C6*100,3)</f>
        <v>192.472</v>
      </c>
      <c r="CD16" s="27">
        <f>ROUND('当年度'!J6/'当年度'!C6*100,3)</f>
        <v>194.342</v>
      </c>
      <c r="CE16" s="25">
        <f t="shared" si="13"/>
        <v>100.97</v>
      </c>
      <c r="CG16" s="30">
        <f t="shared" si="29"/>
        <v>18</v>
      </c>
      <c r="CH16" s="22" t="s">
        <v>73</v>
      </c>
      <c r="CI16" s="28">
        <f>ROUND('前年度'!K6/'前年度'!J6,2)</f>
        <v>2.05</v>
      </c>
      <c r="CJ16" s="29">
        <f>ROUND('当年度'!K6/'当年度'!J6,2)</f>
        <v>2</v>
      </c>
      <c r="CK16" s="25">
        <f t="shared" si="14"/>
        <v>97.56</v>
      </c>
      <c r="CM16" s="30">
        <f t="shared" si="30"/>
        <v>6</v>
      </c>
      <c r="CN16" s="22" t="s">
        <v>73</v>
      </c>
      <c r="CO16" s="23">
        <f>ROUND('前年度'!L6/'前年度'!K6,0)</f>
        <v>7220</v>
      </c>
      <c r="CP16" s="24">
        <f>ROUND('当年度'!L6/'当年度'!K6,0)</f>
        <v>7065</v>
      </c>
      <c r="CQ16" s="25">
        <f t="shared" si="15"/>
        <v>97.85</v>
      </c>
    </row>
    <row r="17" spans="1:95" ht="15.75" customHeight="1">
      <c r="A17" s="30">
        <f t="shared" si="31"/>
        <v>7</v>
      </c>
      <c r="B17" s="22" t="s">
        <v>74</v>
      </c>
      <c r="C17" s="23">
        <f>ROUND('前年度'!O7/'前年度'!C7,0)</f>
        <v>452602</v>
      </c>
      <c r="D17" s="24">
        <f>ROUND('当年度'!O7/'当年度'!C7,0)</f>
        <v>459499</v>
      </c>
      <c r="E17" s="25">
        <f t="shared" si="0"/>
        <v>101.52</v>
      </c>
      <c r="G17" s="30">
        <f t="shared" si="16"/>
        <v>1</v>
      </c>
      <c r="H17" s="22" t="s">
        <v>74</v>
      </c>
      <c r="I17" s="26">
        <f>ROUND('前年度'!M7/'前年度'!C7*100,3)</f>
        <v>1605.498</v>
      </c>
      <c r="J17" s="27">
        <f>ROUND('当年度'!M7/'当年度'!C7*100,3)</f>
        <v>1615.914</v>
      </c>
      <c r="K17" s="25">
        <f t="shared" si="1"/>
        <v>100.65</v>
      </c>
      <c r="M17" s="30">
        <f t="shared" si="17"/>
        <v>16</v>
      </c>
      <c r="N17" s="22" t="s">
        <v>74</v>
      </c>
      <c r="O17" s="28">
        <f>ROUND('前年度'!N7/'前年度'!M7,2)</f>
        <v>2.06</v>
      </c>
      <c r="P17" s="29">
        <f>ROUND('当年度'!N7/'当年度'!M7,2)</f>
        <v>2.05</v>
      </c>
      <c r="Q17" s="25">
        <f t="shared" si="2"/>
        <v>99.51</v>
      </c>
      <c r="S17" s="30">
        <f t="shared" si="18"/>
        <v>16</v>
      </c>
      <c r="T17" s="22" t="s">
        <v>74</v>
      </c>
      <c r="U17" s="23">
        <f>ROUND('前年度'!O7/'前年度'!N7,0)</f>
        <v>13693</v>
      </c>
      <c r="V17" s="24">
        <f>ROUND('当年度'!O7/'当年度'!N7,0)</f>
        <v>13855</v>
      </c>
      <c r="W17" s="25">
        <f t="shared" si="3"/>
        <v>101.18</v>
      </c>
      <c r="Y17" s="30">
        <f t="shared" si="19"/>
        <v>10</v>
      </c>
      <c r="Z17" s="22" t="s">
        <v>74</v>
      </c>
      <c r="AA17" s="23">
        <f>ROUND('前年度'!F7/'前年度'!C7,0)</f>
        <v>235177</v>
      </c>
      <c r="AB17" s="24">
        <f>ROUND('当年度'!F7/'当年度'!C7,0)</f>
        <v>243436</v>
      </c>
      <c r="AC17" s="25">
        <f t="shared" si="4"/>
        <v>103.51</v>
      </c>
      <c r="AE17" s="30">
        <f t="shared" si="20"/>
        <v>8</v>
      </c>
      <c r="AF17" s="22" t="s">
        <v>74</v>
      </c>
      <c r="AG17" s="26">
        <f>ROUND('前年度'!D7/'前年度'!C7*100,3)</f>
        <v>48.621</v>
      </c>
      <c r="AH17" s="27">
        <f>ROUND('当年度'!D7/'当年度'!C7*100,3)</f>
        <v>48.823</v>
      </c>
      <c r="AI17" s="25">
        <f t="shared" si="5"/>
        <v>100.42</v>
      </c>
      <c r="AK17" s="30">
        <f t="shared" si="21"/>
        <v>14</v>
      </c>
      <c r="AL17" s="22" t="s">
        <v>74</v>
      </c>
      <c r="AM17" s="28">
        <f>ROUND('前年度'!E7/'前年度'!D7,2)</f>
        <v>14.95</v>
      </c>
      <c r="AN17" s="29">
        <f>ROUND('当年度'!E7/'当年度'!D7,2)</f>
        <v>14.78</v>
      </c>
      <c r="AO17" s="25">
        <f t="shared" si="6"/>
        <v>98.86</v>
      </c>
      <c r="AQ17" s="30">
        <f t="shared" si="22"/>
        <v>9</v>
      </c>
      <c r="AR17" s="22" t="s">
        <v>74</v>
      </c>
      <c r="AS17" s="23">
        <f>ROUND('前年度'!F7/'前年度'!E7,0)</f>
        <v>32362</v>
      </c>
      <c r="AT17" s="24">
        <f>ROUND('当年度'!F7/'当年度'!E7,0)</f>
        <v>33744</v>
      </c>
      <c r="AU17" s="25">
        <f t="shared" si="7"/>
        <v>104.27</v>
      </c>
      <c r="AW17" s="30">
        <f t="shared" si="23"/>
        <v>6</v>
      </c>
      <c r="AX17" s="22" t="s">
        <v>74</v>
      </c>
      <c r="AY17" s="23">
        <f>ROUND('前年度'!I7/'前年度'!C7,0)</f>
        <v>188773</v>
      </c>
      <c r="AZ17" s="24">
        <f>ROUND('当年度'!I7/'当年度'!C7,0)</f>
        <v>186893</v>
      </c>
      <c r="BA17" s="25">
        <f t="shared" si="8"/>
        <v>99</v>
      </c>
      <c r="BC17" s="30">
        <f t="shared" si="24"/>
        <v>1</v>
      </c>
      <c r="BD17" s="22" t="s">
        <v>74</v>
      </c>
      <c r="BE17" s="26">
        <f>ROUND('前年度'!G7/'前年度'!C7*100,3)</f>
        <v>1356.29</v>
      </c>
      <c r="BF17" s="27">
        <f>ROUND('当年度'!G7/'当年度'!C7*100,3)</f>
        <v>1360.397</v>
      </c>
      <c r="BG17" s="25">
        <f t="shared" si="9"/>
        <v>100.3</v>
      </c>
      <c r="BI17" s="30">
        <f t="shared" si="25"/>
        <v>12</v>
      </c>
      <c r="BJ17" s="22" t="s">
        <v>74</v>
      </c>
      <c r="BK17" s="28">
        <f>ROUND('前年度'!H7/'前年度'!G7,2)</f>
        <v>1.57</v>
      </c>
      <c r="BL17" s="29">
        <f>ROUND('当年度'!H7/'当年度'!G7,2)</f>
        <v>1.58</v>
      </c>
      <c r="BM17" s="25">
        <f t="shared" si="10"/>
        <v>100.64</v>
      </c>
      <c r="BO17" s="30">
        <f t="shared" si="26"/>
        <v>18</v>
      </c>
      <c r="BP17" s="22" t="s">
        <v>74</v>
      </c>
      <c r="BQ17" s="23">
        <f>ROUND('前年度'!I7/'前年度'!H7,0)</f>
        <v>8858</v>
      </c>
      <c r="BR17" s="24">
        <f>ROUND('当年度'!I7/'当年度'!H7,0)</f>
        <v>8706</v>
      </c>
      <c r="BS17" s="25">
        <f t="shared" si="11"/>
        <v>98.28</v>
      </c>
      <c r="BU17" s="30">
        <f t="shared" si="27"/>
        <v>4</v>
      </c>
      <c r="BV17" s="22" t="s">
        <v>74</v>
      </c>
      <c r="BW17" s="23">
        <f>ROUND('前年度'!L7/'前年度'!C7,0)</f>
        <v>28652</v>
      </c>
      <c r="BX17" s="24">
        <f>ROUND('当年度'!L7/'当年度'!C7,0)</f>
        <v>29170</v>
      </c>
      <c r="BY17" s="25">
        <f t="shared" si="12"/>
        <v>101.81</v>
      </c>
      <c r="CA17" s="30">
        <f t="shared" si="28"/>
        <v>2</v>
      </c>
      <c r="CB17" s="22" t="s">
        <v>74</v>
      </c>
      <c r="CC17" s="26">
        <f>ROUND('前年度'!J7/'前年度'!C7*100,3)</f>
        <v>200.587</v>
      </c>
      <c r="CD17" s="27">
        <f>ROUND('当年度'!J7/'当年度'!C7*100,3)</f>
        <v>206.694</v>
      </c>
      <c r="CE17" s="25">
        <f t="shared" si="13"/>
        <v>103.04</v>
      </c>
      <c r="CG17" s="30">
        <f t="shared" si="29"/>
        <v>16</v>
      </c>
      <c r="CH17" s="22" t="s">
        <v>74</v>
      </c>
      <c r="CI17" s="28">
        <f>ROUND('前年度'!K7/'前年度'!J7,2)</f>
        <v>2.23</v>
      </c>
      <c r="CJ17" s="29">
        <f>ROUND('当年度'!K7/'当年度'!J7,2)</f>
        <v>2.17</v>
      </c>
      <c r="CK17" s="25">
        <f t="shared" si="14"/>
        <v>97.31</v>
      </c>
      <c r="CM17" s="30">
        <f t="shared" si="30"/>
        <v>16</v>
      </c>
      <c r="CN17" s="22" t="s">
        <v>74</v>
      </c>
      <c r="CO17" s="23">
        <f>ROUND('前年度'!L7/'前年度'!K7,0)</f>
        <v>6404</v>
      </c>
      <c r="CP17" s="24">
        <f>ROUND('当年度'!L7/'当年度'!K7,0)</f>
        <v>6506</v>
      </c>
      <c r="CQ17" s="25">
        <f t="shared" si="15"/>
        <v>101.59</v>
      </c>
    </row>
    <row r="18" spans="1:95" ht="15.75" customHeight="1">
      <c r="A18" s="30">
        <f t="shared" si="31"/>
        <v>3</v>
      </c>
      <c r="B18" s="22" t="s">
        <v>75</v>
      </c>
      <c r="C18" s="23">
        <f>ROUND('前年度'!O8/'前年度'!C8,0)</f>
        <v>523575</v>
      </c>
      <c r="D18" s="24">
        <f>ROUND('当年度'!O8/'当年度'!C8,0)</f>
        <v>467817</v>
      </c>
      <c r="E18" s="25">
        <f t="shared" si="0"/>
        <v>89.35</v>
      </c>
      <c r="G18" s="30">
        <f t="shared" si="16"/>
        <v>2</v>
      </c>
      <c r="H18" s="22" t="s">
        <v>75</v>
      </c>
      <c r="I18" s="26">
        <f>ROUND('前年度'!M8/'前年度'!C8*100,3)</f>
        <v>1569.906</v>
      </c>
      <c r="J18" s="27">
        <f>ROUND('当年度'!M8/'当年度'!C8*100,3)</f>
        <v>1543.95</v>
      </c>
      <c r="K18" s="25">
        <f t="shared" si="1"/>
        <v>98.35</v>
      </c>
      <c r="M18" s="30">
        <f t="shared" si="17"/>
        <v>11</v>
      </c>
      <c r="N18" s="22" t="s">
        <v>75</v>
      </c>
      <c r="O18" s="28">
        <f>ROUND('前年度'!N8/'前年度'!M8,2)</f>
        <v>2.26</v>
      </c>
      <c r="P18" s="29">
        <f>ROUND('当年度'!N8/'当年度'!M8,2)</f>
        <v>2.13</v>
      </c>
      <c r="Q18" s="25">
        <f t="shared" si="2"/>
        <v>94.25</v>
      </c>
      <c r="S18" s="30">
        <f t="shared" si="18"/>
        <v>14</v>
      </c>
      <c r="T18" s="22" t="s">
        <v>75</v>
      </c>
      <c r="U18" s="23">
        <f>ROUND('前年度'!O8/'前年度'!N8,0)</f>
        <v>14774</v>
      </c>
      <c r="V18" s="24">
        <f>ROUND('当年度'!O8/'当年度'!N8,0)</f>
        <v>14228</v>
      </c>
      <c r="W18" s="25">
        <f t="shared" si="3"/>
        <v>96.3</v>
      </c>
      <c r="Y18" s="30">
        <f t="shared" si="19"/>
        <v>6</v>
      </c>
      <c r="Z18" s="22" t="s">
        <v>75</v>
      </c>
      <c r="AA18" s="23">
        <f>ROUND('前年度'!F8/'前年度'!C8,0)</f>
        <v>282857</v>
      </c>
      <c r="AB18" s="24">
        <f>ROUND('当年度'!F8/'当年度'!C8,0)</f>
        <v>251640</v>
      </c>
      <c r="AC18" s="25">
        <f t="shared" si="4"/>
        <v>88.96</v>
      </c>
      <c r="AE18" s="30">
        <f t="shared" si="20"/>
        <v>12</v>
      </c>
      <c r="AF18" s="22" t="s">
        <v>75</v>
      </c>
      <c r="AG18" s="26">
        <f>ROUND('前年度'!D8/'前年度'!C8*100,3)</f>
        <v>54.091</v>
      </c>
      <c r="AH18" s="27">
        <f>ROUND('当年度'!D8/'当年度'!C8*100,3)</f>
        <v>47.436</v>
      </c>
      <c r="AI18" s="25">
        <f t="shared" si="5"/>
        <v>87.7</v>
      </c>
      <c r="AK18" s="30">
        <f t="shared" si="21"/>
        <v>10</v>
      </c>
      <c r="AL18" s="22" t="s">
        <v>75</v>
      </c>
      <c r="AM18" s="28">
        <f>ROUND('前年度'!E8/'前年度'!D8,2)</f>
        <v>15.04</v>
      </c>
      <c r="AN18" s="29">
        <f>ROUND('当年度'!E8/'当年度'!D8,2)</f>
        <v>15.34</v>
      </c>
      <c r="AO18" s="25">
        <f t="shared" si="6"/>
        <v>101.99</v>
      </c>
      <c r="AQ18" s="30">
        <f t="shared" si="22"/>
        <v>7</v>
      </c>
      <c r="AR18" s="22" t="s">
        <v>75</v>
      </c>
      <c r="AS18" s="23">
        <f>ROUND('前年度'!F8/'前年度'!E8,0)</f>
        <v>34772</v>
      </c>
      <c r="AT18" s="24">
        <f>ROUND('当年度'!F8/'当年度'!E8,0)</f>
        <v>34581</v>
      </c>
      <c r="AU18" s="25">
        <f t="shared" si="7"/>
        <v>99.45</v>
      </c>
      <c r="AW18" s="30">
        <f t="shared" si="23"/>
        <v>5</v>
      </c>
      <c r="AX18" s="22" t="s">
        <v>75</v>
      </c>
      <c r="AY18" s="23">
        <f>ROUND('前年度'!I8/'前年度'!C8,0)</f>
        <v>212430</v>
      </c>
      <c r="AZ18" s="24">
        <f>ROUND('当年度'!I8/'当年度'!C8,0)</f>
        <v>190080</v>
      </c>
      <c r="BA18" s="25">
        <f t="shared" si="8"/>
        <v>89.48</v>
      </c>
      <c r="BC18" s="30">
        <f t="shared" si="24"/>
        <v>2</v>
      </c>
      <c r="BD18" s="22" t="s">
        <v>75</v>
      </c>
      <c r="BE18" s="26">
        <f>ROUND('前年度'!G8/'前年度'!C8*100,3)</f>
        <v>1354.603</v>
      </c>
      <c r="BF18" s="27">
        <f>ROUND('当年度'!G8/'当年度'!C8*100,3)</f>
        <v>1343.389</v>
      </c>
      <c r="BG18" s="25">
        <f t="shared" si="9"/>
        <v>99.17</v>
      </c>
      <c r="BI18" s="30">
        <f t="shared" si="25"/>
        <v>8</v>
      </c>
      <c r="BJ18" s="22" t="s">
        <v>75</v>
      </c>
      <c r="BK18" s="28">
        <f>ROUND('前年度'!H8/'前年度'!G8,2)</f>
        <v>1.71</v>
      </c>
      <c r="BL18" s="29">
        <f>ROUND('当年度'!H8/'当年度'!G8,2)</f>
        <v>1.61</v>
      </c>
      <c r="BM18" s="25">
        <f t="shared" si="10"/>
        <v>94.15</v>
      </c>
      <c r="BO18" s="30">
        <f t="shared" si="26"/>
        <v>15</v>
      </c>
      <c r="BP18" s="22" t="s">
        <v>75</v>
      </c>
      <c r="BQ18" s="23">
        <f>ROUND('前年度'!I8/'前年度'!H8,0)</f>
        <v>9169</v>
      </c>
      <c r="BR18" s="24">
        <f>ROUND('当年度'!I8/'当年度'!H8,0)</f>
        <v>8770</v>
      </c>
      <c r="BS18" s="25">
        <f t="shared" si="11"/>
        <v>95.65</v>
      </c>
      <c r="BU18" s="30">
        <f t="shared" si="27"/>
        <v>10</v>
      </c>
      <c r="BV18" s="22" t="s">
        <v>75</v>
      </c>
      <c r="BW18" s="23">
        <f>ROUND('前年度'!L8/'前年度'!C8,0)</f>
        <v>28287</v>
      </c>
      <c r="BX18" s="24">
        <f>ROUND('当年度'!L8/'当年度'!C8,0)</f>
        <v>26096</v>
      </c>
      <c r="BY18" s="25">
        <f t="shared" si="12"/>
        <v>92.25</v>
      </c>
      <c r="CA18" s="30">
        <f t="shared" si="28"/>
        <v>15</v>
      </c>
      <c r="CB18" s="22" t="s">
        <v>75</v>
      </c>
      <c r="CC18" s="26">
        <f>ROUND('前年度'!J8/'前年度'!C8*100,3)</f>
        <v>161.212</v>
      </c>
      <c r="CD18" s="27">
        <f>ROUND('当年度'!J8/'当年度'!C8*100,3)</f>
        <v>153.125</v>
      </c>
      <c r="CE18" s="25">
        <f t="shared" si="13"/>
        <v>94.98</v>
      </c>
      <c r="CG18" s="30">
        <f t="shared" si="29"/>
        <v>1</v>
      </c>
      <c r="CH18" s="22" t="s">
        <v>75</v>
      </c>
      <c r="CI18" s="28">
        <f>ROUND('前年度'!K8/'前年度'!J8,2)</f>
        <v>2.57</v>
      </c>
      <c r="CJ18" s="29">
        <f>ROUND('当年度'!K8/'当年度'!J8,2)</f>
        <v>2.57</v>
      </c>
      <c r="CK18" s="25">
        <f t="shared" si="14"/>
        <v>100</v>
      </c>
      <c r="CM18" s="30">
        <f t="shared" si="30"/>
        <v>13</v>
      </c>
      <c r="CN18" s="22" t="s">
        <v>75</v>
      </c>
      <c r="CO18" s="23">
        <f>ROUND('前年度'!L8/'前年度'!K8,0)</f>
        <v>6838</v>
      </c>
      <c r="CP18" s="24">
        <f>ROUND('当年度'!L8/'当年度'!K8,0)</f>
        <v>6643</v>
      </c>
      <c r="CQ18" s="25">
        <f t="shared" si="15"/>
        <v>97.15</v>
      </c>
    </row>
    <row r="19" spans="1:95" ht="15.75" customHeight="1">
      <c r="A19" s="30">
        <f t="shared" si="31"/>
        <v>6</v>
      </c>
      <c r="B19" s="22" t="s">
        <v>76</v>
      </c>
      <c r="C19" s="23">
        <f>ROUND('前年度'!O9/'前年度'!C9,0)</f>
        <v>457647</v>
      </c>
      <c r="D19" s="24">
        <f>ROUND('当年度'!O9/'当年度'!C9,0)</f>
        <v>463699</v>
      </c>
      <c r="E19" s="25">
        <f t="shared" si="0"/>
        <v>101.32</v>
      </c>
      <c r="G19" s="30">
        <f t="shared" si="16"/>
        <v>15</v>
      </c>
      <c r="H19" s="22" t="s">
        <v>76</v>
      </c>
      <c r="I19" s="26">
        <f>ROUND('前年度'!M9/'前年度'!C9*100,3)</f>
        <v>1404.889</v>
      </c>
      <c r="J19" s="27">
        <f>ROUND('当年度'!M9/'当年度'!C9*100,3)</f>
        <v>1373.107</v>
      </c>
      <c r="K19" s="25">
        <f t="shared" si="1"/>
        <v>97.74</v>
      </c>
      <c r="M19" s="30">
        <f t="shared" si="17"/>
        <v>5</v>
      </c>
      <c r="N19" s="22" t="s">
        <v>76</v>
      </c>
      <c r="O19" s="28">
        <f>ROUND('前年度'!N9/'前年度'!M9,2)</f>
        <v>2.26</v>
      </c>
      <c r="P19" s="29">
        <f>ROUND('当年度'!N9/'当年度'!M9,2)</f>
        <v>2.26</v>
      </c>
      <c r="Q19" s="25">
        <f t="shared" si="2"/>
        <v>100</v>
      </c>
      <c r="S19" s="30">
        <f t="shared" si="18"/>
        <v>9</v>
      </c>
      <c r="T19" s="22" t="s">
        <v>76</v>
      </c>
      <c r="U19" s="23">
        <f>ROUND('前年度'!O9/'前年度'!N9,0)</f>
        <v>14400</v>
      </c>
      <c r="V19" s="24">
        <f>ROUND('当年度'!O9/'当年度'!N9,0)</f>
        <v>14926</v>
      </c>
      <c r="W19" s="25">
        <f t="shared" si="3"/>
        <v>103.65</v>
      </c>
      <c r="Y19" s="30">
        <f t="shared" si="19"/>
        <v>9</v>
      </c>
      <c r="Z19" s="22" t="s">
        <v>76</v>
      </c>
      <c r="AA19" s="23">
        <f>ROUND('前年度'!F9/'前年度'!C9,0)</f>
        <v>241448</v>
      </c>
      <c r="AB19" s="24">
        <f>ROUND('当年度'!F9/'当年度'!C9,0)</f>
        <v>246044</v>
      </c>
      <c r="AC19" s="25">
        <f t="shared" si="4"/>
        <v>101.9</v>
      </c>
      <c r="AE19" s="30">
        <f t="shared" si="20"/>
        <v>2</v>
      </c>
      <c r="AF19" s="22" t="s">
        <v>76</v>
      </c>
      <c r="AG19" s="26">
        <f>ROUND('前年度'!D9/'前年度'!C9*100,3)</f>
        <v>52.512</v>
      </c>
      <c r="AH19" s="27">
        <f>ROUND('当年度'!D9/'当年度'!C9*100,3)</f>
        <v>55.907</v>
      </c>
      <c r="AI19" s="25">
        <f t="shared" si="5"/>
        <v>106.47</v>
      </c>
      <c r="AK19" s="30">
        <f t="shared" si="21"/>
        <v>16</v>
      </c>
      <c r="AL19" s="22" t="s">
        <v>76</v>
      </c>
      <c r="AM19" s="28">
        <f>ROUND('前年度'!E9/'前年度'!D9,2)</f>
        <v>14.89</v>
      </c>
      <c r="AN19" s="29">
        <f>ROUND('当年度'!E9/'当年度'!D9,2)</f>
        <v>14.52</v>
      </c>
      <c r="AO19" s="25">
        <f t="shared" si="6"/>
        <v>97.52</v>
      </c>
      <c r="AQ19" s="30">
        <f t="shared" si="22"/>
        <v>19</v>
      </c>
      <c r="AR19" s="22" t="s">
        <v>76</v>
      </c>
      <c r="AS19" s="23">
        <f>ROUND('前年度'!F9/'前年度'!E9,0)</f>
        <v>30882</v>
      </c>
      <c r="AT19" s="24">
        <f>ROUND('当年度'!F9/'当年度'!E9,0)</f>
        <v>30308</v>
      </c>
      <c r="AU19" s="25">
        <f t="shared" si="7"/>
        <v>98.14</v>
      </c>
      <c r="AW19" s="30">
        <f t="shared" si="23"/>
        <v>2</v>
      </c>
      <c r="AX19" s="22" t="s">
        <v>76</v>
      </c>
      <c r="AY19" s="23">
        <f>ROUND('前年度'!I9/'前年度'!C9,0)</f>
        <v>192519</v>
      </c>
      <c r="AZ19" s="24">
        <f>ROUND('当年度'!I9/'当年度'!C9,0)</f>
        <v>195155</v>
      </c>
      <c r="BA19" s="25">
        <f t="shared" si="8"/>
        <v>101.37</v>
      </c>
      <c r="BC19" s="30">
        <f t="shared" si="24"/>
        <v>13</v>
      </c>
      <c r="BD19" s="22" t="s">
        <v>76</v>
      </c>
      <c r="BE19" s="26">
        <f>ROUND('前年度'!G9/'前年度'!C9*100,3)</f>
        <v>1209.545</v>
      </c>
      <c r="BF19" s="27">
        <f>ROUND('当年度'!G9/'当年度'!C9*100,3)</f>
        <v>1178.329</v>
      </c>
      <c r="BG19" s="25">
        <f t="shared" si="9"/>
        <v>97.42</v>
      </c>
      <c r="BI19" s="30">
        <f t="shared" si="25"/>
        <v>2</v>
      </c>
      <c r="BJ19" s="22" t="s">
        <v>76</v>
      </c>
      <c r="BK19" s="28">
        <f>ROUND('前年度'!H9/'前年度'!G9,2)</f>
        <v>1.72</v>
      </c>
      <c r="BL19" s="29">
        <f>ROUND('当年度'!H9/'当年度'!G9,2)</f>
        <v>1.69</v>
      </c>
      <c r="BM19" s="25">
        <f t="shared" si="10"/>
        <v>98.26</v>
      </c>
      <c r="BO19" s="30">
        <f t="shared" si="26"/>
        <v>5</v>
      </c>
      <c r="BP19" s="22" t="s">
        <v>76</v>
      </c>
      <c r="BQ19" s="23">
        <f>ROUND('前年度'!I9/'前年度'!H9,0)</f>
        <v>9254</v>
      </c>
      <c r="BR19" s="24">
        <f>ROUND('当年度'!I9/'当年度'!H9,0)</f>
        <v>9795</v>
      </c>
      <c r="BS19" s="25">
        <f t="shared" si="11"/>
        <v>105.85</v>
      </c>
      <c r="BU19" s="30">
        <f t="shared" si="27"/>
        <v>18</v>
      </c>
      <c r="BV19" s="22" t="s">
        <v>76</v>
      </c>
      <c r="BW19" s="23">
        <f>ROUND('前年度'!L9/'前年度'!C9,0)</f>
        <v>23680</v>
      </c>
      <c r="BX19" s="24">
        <f>ROUND('当年度'!L9/'当年度'!C9,0)</f>
        <v>22500</v>
      </c>
      <c r="BY19" s="25">
        <f t="shared" si="12"/>
        <v>95.02</v>
      </c>
      <c r="CA19" s="30">
        <f t="shared" si="28"/>
        <v>19</v>
      </c>
      <c r="CB19" s="22" t="s">
        <v>76</v>
      </c>
      <c r="CC19" s="26">
        <f>ROUND('前年度'!J9/'前年度'!C9*100,3)</f>
        <v>142.833</v>
      </c>
      <c r="CD19" s="27">
        <f>ROUND('当年度'!J9/'当年度'!C9*100,3)</f>
        <v>138.871</v>
      </c>
      <c r="CE19" s="25">
        <f t="shared" si="13"/>
        <v>97.23</v>
      </c>
      <c r="CG19" s="30">
        <f t="shared" si="29"/>
        <v>15</v>
      </c>
      <c r="CH19" s="22" t="s">
        <v>76</v>
      </c>
      <c r="CI19" s="28">
        <f>ROUND('前年度'!K9/'前年度'!J9,2)</f>
        <v>2.21</v>
      </c>
      <c r="CJ19" s="29">
        <f>ROUND('当年度'!K9/'当年度'!J9,2)</f>
        <v>2.18</v>
      </c>
      <c r="CK19" s="25">
        <f t="shared" si="14"/>
        <v>98.64</v>
      </c>
      <c r="CM19" s="30">
        <f t="shared" si="30"/>
        <v>2</v>
      </c>
      <c r="CN19" s="22" t="s">
        <v>76</v>
      </c>
      <c r="CO19" s="23">
        <f>ROUND('前年度'!L9/'前年度'!K9,0)</f>
        <v>7498</v>
      </c>
      <c r="CP19" s="24">
        <f>ROUND('当年度'!L9/'当年度'!K9,0)</f>
        <v>7436</v>
      </c>
      <c r="CQ19" s="25">
        <f t="shared" si="15"/>
        <v>99.17</v>
      </c>
    </row>
    <row r="20" spans="1:95" ht="15.75" customHeight="1">
      <c r="A20" s="30">
        <f t="shared" si="31"/>
        <v>8</v>
      </c>
      <c r="B20" s="22" t="s">
        <v>77</v>
      </c>
      <c r="C20" s="23">
        <f>ROUND('前年度'!O10/'前年度'!C10,0)</f>
        <v>436856</v>
      </c>
      <c r="D20" s="24">
        <f>ROUND('当年度'!O10/'当年度'!C10,0)</f>
        <v>458697</v>
      </c>
      <c r="E20" s="25">
        <f t="shared" si="0"/>
        <v>105</v>
      </c>
      <c r="G20" s="30">
        <f t="shared" si="16"/>
        <v>16</v>
      </c>
      <c r="H20" s="22" t="s">
        <v>77</v>
      </c>
      <c r="I20" s="26">
        <f>ROUND('前年度'!M10/'前年度'!C10*100,3)</f>
        <v>1355.34</v>
      </c>
      <c r="J20" s="27">
        <f>ROUND('当年度'!M10/'当年度'!C10*100,3)</f>
        <v>1373.005</v>
      </c>
      <c r="K20" s="25">
        <f t="shared" si="1"/>
        <v>101.3</v>
      </c>
      <c r="M20" s="30">
        <f t="shared" si="17"/>
        <v>4</v>
      </c>
      <c r="N20" s="22" t="s">
        <v>77</v>
      </c>
      <c r="O20" s="28">
        <f>ROUND('前年度'!N10/'前年度'!M10,2)</f>
        <v>2.29</v>
      </c>
      <c r="P20" s="29">
        <f>ROUND('当年度'!N10/'当年度'!M10,2)</f>
        <v>2.27</v>
      </c>
      <c r="Q20" s="25">
        <f t="shared" si="2"/>
        <v>99.13</v>
      </c>
      <c r="S20" s="30">
        <f t="shared" si="18"/>
        <v>11</v>
      </c>
      <c r="T20" s="22" t="s">
        <v>77</v>
      </c>
      <c r="U20" s="23">
        <f>ROUND('前年度'!O10/'前年度'!N10,0)</f>
        <v>14098</v>
      </c>
      <c r="V20" s="24">
        <f>ROUND('当年度'!O10/'当年度'!N10,0)</f>
        <v>14722</v>
      </c>
      <c r="W20" s="25">
        <f t="shared" si="3"/>
        <v>104.43</v>
      </c>
      <c r="Y20" s="30">
        <f t="shared" si="19"/>
        <v>3</v>
      </c>
      <c r="Z20" s="22" t="s">
        <v>77</v>
      </c>
      <c r="AA20" s="23">
        <f>ROUND('前年度'!F10/'前年度'!C10,0)</f>
        <v>247075</v>
      </c>
      <c r="AB20" s="24">
        <f>ROUND('当年度'!F10/'当年度'!C10,0)</f>
        <v>270365</v>
      </c>
      <c r="AC20" s="25">
        <f t="shared" si="4"/>
        <v>109.43</v>
      </c>
      <c r="AE20" s="30">
        <f t="shared" si="20"/>
        <v>4</v>
      </c>
      <c r="AF20" s="22" t="s">
        <v>77</v>
      </c>
      <c r="AG20" s="26">
        <f>ROUND('前年度'!D10/'前年度'!C10*100,3)</f>
        <v>49.086</v>
      </c>
      <c r="AH20" s="27">
        <f>ROUND('当年度'!D10/'当年度'!C10*100,3)</f>
        <v>53.091</v>
      </c>
      <c r="AI20" s="25">
        <f t="shared" si="5"/>
        <v>108.16</v>
      </c>
      <c r="AK20" s="30">
        <f t="shared" si="21"/>
        <v>6</v>
      </c>
      <c r="AL20" s="22" t="s">
        <v>77</v>
      </c>
      <c r="AM20" s="28">
        <f>ROUND('前年度'!E10/'前年度'!D10,2)</f>
        <v>16.65</v>
      </c>
      <c r="AN20" s="29">
        <f>ROUND('当年度'!E10/'当年度'!D10,2)</f>
        <v>16.16</v>
      </c>
      <c r="AO20" s="25">
        <f t="shared" si="6"/>
        <v>97.06</v>
      </c>
      <c r="AQ20" s="30">
        <f t="shared" si="22"/>
        <v>15</v>
      </c>
      <c r="AR20" s="22" t="s">
        <v>77</v>
      </c>
      <c r="AS20" s="23">
        <f>ROUND('前年度'!F10/'前年度'!E10,0)</f>
        <v>30240</v>
      </c>
      <c r="AT20" s="24">
        <f>ROUND('当年度'!F10/'当年度'!E10,0)</f>
        <v>31504</v>
      </c>
      <c r="AU20" s="25">
        <f t="shared" si="7"/>
        <v>104.18</v>
      </c>
      <c r="AW20" s="30">
        <f t="shared" si="23"/>
        <v>17</v>
      </c>
      <c r="AX20" s="22" t="s">
        <v>77</v>
      </c>
      <c r="AY20" s="23">
        <f>ROUND('前年度'!I10/'前年度'!C10,0)</f>
        <v>162848</v>
      </c>
      <c r="AZ20" s="24">
        <f>ROUND('当年度'!I10/'当年度'!C10,0)</f>
        <v>158664</v>
      </c>
      <c r="BA20" s="25">
        <f t="shared" si="8"/>
        <v>97.43</v>
      </c>
      <c r="BC20" s="30">
        <f t="shared" si="24"/>
        <v>16</v>
      </c>
      <c r="BD20" s="22" t="s">
        <v>77</v>
      </c>
      <c r="BE20" s="26">
        <f>ROUND('前年度'!G10/'前年度'!C10*100,3)</f>
        <v>1157.315</v>
      </c>
      <c r="BF20" s="27">
        <f>ROUND('当年度'!G10/'当年度'!C10*100,3)</f>
        <v>1165.241</v>
      </c>
      <c r="BG20" s="25">
        <f t="shared" si="9"/>
        <v>100.68</v>
      </c>
      <c r="BI20" s="30">
        <f t="shared" si="25"/>
        <v>9</v>
      </c>
      <c r="BJ20" s="22" t="s">
        <v>77</v>
      </c>
      <c r="BK20" s="28">
        <f>ROUND('前年度'!H10/'前年度'!G10,2)</f>
        <v>1.63</v>
      </c>
      <c r="BL20" s="29">
        <f>ROUND('当年度'!H10/'当年度'!G10,2)</f>
        <v>1.6</v>
      </c>
      <c r="BM20" s="25">
        <f t="shared" si="10"/>
        <v>98.16</v>
      </c>
      <c r="BO20" s="30">
        <f t="shared" si="26"/>
        <v>19</v>
      </c>
      <c r="BP20" s="22" t="s">
        <v>77</v>
      </c>
      <c r="BQ20" s="23">
        <f>ROUND('前年度'!I10/'前年度'!H10,0)</f>
        <v>8630</v>
      </c>
      <c r="BR20" s="24">
        <f>ROUND('当年度'!I10/'当年度'!H10,0)</f>
        <v>8534</v>
      </c>
      <c r="BS20" s="25">
        <f t="shared" si="11"/>
        <v>98.89</v>
      </c>
      <c r="BU20" s="30">
        <f t="shared" si="27"/>
        <v>1</v>
      </c>
      <c r="BV20" s="22" t="s">
        <v>77</v>
      </c>
      <c r="BW20" s="23">
        <f>ROUND('前年度'!L10/'前年度'!C10,0)</f>
        <v>26933</v>
      </c>
      <c r="BX20" s="24">
        <f>ROUND('当年度'!L10/'当年度'!C10,0)</f>
        <v>29667</v>
      </c>
      <c r="BY20" s="25">
        <f t="shared" si="12"/>
        <v>110.15</v>
      </c>
      <c r="CA20" s="30">
        <f t="shared" si="28"/>
        <v>14</v>
      </c>
      <c r="CB20" s="22" t="s">
        <v>77</v>
      </c>
      <c r="CC20" s="26">
        <f>ROUND('前年度'!J10/'前年度'!C10*100,3)</f>
        <v>148.939</v>
      </c>
      <c r="CD20" s="27">
        <f>ROUND('当年度'!J10/'当年度'!C10*100,3)</f>
        <v>154.673</v>
      </c>
      <c r="CE20" s="25">
        <f t="shared" si="13"/>
        <v>103.85</v>
      </c>
      <c r="CG20" s="30">
        <f t="shared" si="29"/>
        <v>1</v>
      </c>
      <c r="CH20" s="22" t="s">
        <v>77</v>
      </c>
      <c r="CI20" s="28">
        <f>ROUND('前年度'!K10/'前年度'!J10,2)</f>
        <v>2.65</v>
      </c>
      <c r="CJ20" s="29">
        <f>ROUND('当年度'!K10/'当年度'!J10,2)</f>
        <v>2.57</v>
      </c>
      <c r="CK20" s="25">
        <f t="shared" si="14"/>
        <v>96.98</v>
      </c>
      <c r="CM20" s="30">
        <f t="shared" si="30"/>
        <v>1</v>
      </c>
      <c r="CN20" s="22" t="s">
        <v>77</v>
      </c>
      <c r="CO20" s="23">
        <f>ROUND('前年度'!L10/'前年度'!K10,0)</f>
        <v>6827</v>
      </c>
      <c r="CP20" s="24">
        <f>ROUND('当年度'!L10/'当年度'!K10,0)</f>
        <v>7450</v>
      </c>
      <c r="CQ20" s="25">
        <f t="shared" si="15"/>
        <v>109.13</v>
      </c>
    </row>
    <row r="21" spans="1:95" ht="15.75" customHeight="1">
      <c r="A21" s="30">
        <f t="shared" si="31"/>
        <v>17</v>
      </c>
      <c r="B21" s="22" t="s">
        <v>78</v>
      </c>
      <c r="C21" s="23">
        <f>ROUND('前年度'!O11/'前年度'!C11,0)</f>
        <v>428477</v>
      </c>
      <c r="D21" s="24">
        <f>ROUND('当年度'!O11/'当年度'!C11,0)</f>
        <v>431057</v>
      </c>
      <c r="E21" s="25">
        <f t="shared" si="0"/>
        <v>100.6</v>
      </c>
      <c r="G21" s="30">
        <f t="shared" si="16"/>
        <v>18</v>
      </c>
      <c r="H21" s="22" t="s">
        <v>78</v>
      </c>
      <c r="I21" s="26">
        <f>ROUND('前年度'!M11/'前年度'!C11*100,3)</f>
        <v>1310.745</v>
      </c>
      <c r="J21" s="27">
        <f>ROUND('当年度'!M11/'当年度'!C11*100,3)</f>
        <v>1301.404</v>
      </c>
      <c r="K21" s="25">
        <f t="shared" si="1"/>
        <v>99.29</v>
      </c>
      <c r="M21" s="30">
        <f t="shared" si="17"/>
        <v>8</v>
      </c>
      <c r="N21" s="22" t="s">
        <v>78</v>
      </c>
      <c r="O21" s="28">
        <f>ROUND('前年度'!N11/'前年度'!M11,2)</f>
        <v>2.19</v>
      </c>
      <c r="P21" s="29">
        <f>ROUND('当年度'!N11/'当年度'!M11,2)</f>
        <v>2.18</v>
      </c>
      <c r="Q21" s="25">
        <f t="shared" si="2"/>
        <v>99.54</v>
      </c>
      <c r="S21" s="30">
        <f t="shared" si="18"/>
        <v>6</v>
      </c>
      <c r="T21" s="22" t="s">
        <v>78</v>
      </c>
      <c r="U21" s="23">
        <f>ROUND('前年度'!O11/'前年度'!N11,0)</f>
        <v>14924</v>
      </c>
      <c r="V21" s="24">
        <f>ROUND('当年度'!O11/'当年度'!N11,0)</f>
        <v>15224</v>
      </c>
      <c r="W21" s="25">
        <f t="shared" si="3"/>
        <v>102.01</v>
      </c>
      <c r="Y21" s="30">
        <f t="shared" si="19"/>
        <v>7</v>
      </c>
      <c r="Z21" s="22" t="s">
        <v>78</v>
      </c>
      <c r="AA21" s="23">
        <f>ROUND('前年度'!F11/'前年度'!C11,0)</f>
        <v>249985</v>
      </c>
      <c r="AB21" s="24">
        <f>ROUND('当年度'!F11/'当年度'!C11,0)</f>
        <v>249425</v>
      </c>
      <c r="AC21" s="25">
        <f t="shared" si="4"/>
        <v>99.78</v>
      </c>
      <c r="AE21" s="30">
        <f t="shared" si="20"/>
        <v>6</v>
      </c>
      <c r="AF21" s="22" t="s">
        <v>78</v>
      </c>
      <c r="AG21" s="26">
        <f>ROUND('前年度'!D11/'前年度'!C11*100,3)</f>
        <v>49.051</v>
      </c>
      <c r="AH21" s="27">
        <f>ROUND('当年度'!D11/'当年度'!C11*100,3)</f>
        <v>49.699</v>
      </c>
      <c r="AI21" s="25">
        <f t="shared" si="5"/>
        <v>101.32</v>
      </c>
      <c r="AK21" s="30">
        <f t="shared" si="21"/>
        <v>12</v>
      </c>
      <c r="AL21" s="22" t="s">
        <v>78</v>
      </c>
      <c r="AM21" s="28">
        <f>ROUND('前年度'!E11/'前年度'!D11,2)</f>
        <v>15.65</v>
      </c>
      <c r="AN21" s="29">
        <f>ROUND('当年度'!E11/'当年度'!D11,2)</f>
        <v>15.04</v>
      </c>
      <c r="AO21" s="25">
        <f t="shared" si="6"/>
        <v>96.1</v>
      </c>
      <c r="AQ21" s="30">
        <f t="shared" si="22"/>
        <v>10</v>
      </c>
      <c r="AR21" s="22" t="s">
        <v>78</v>
      </c>
      <c r="AS21" s="23">
        <f>ROUND('前年度'!F11/'前年度'!E11,0)</f>
        <v>32567</v>
      </c>
      <c r="AT21" s="24">
        <f>ROUND('当年度'!F11/'当年度'!E11,0)</f>
        <v>33366</v>
      </c>
      <c r="AU21" s="25">
        <f t="shared" si="7"/>
        <v>102.45</v>
      </c>
      <c r="AW21" s="30">
        <f t="shared" si="23"/>
        <v>18</v>
      </c>
      <c r="AX21" s="22" t="s">
        <v>78</v>
      </c>
      <c r="AY21" s="23">
        <f>ROUND('前年度'!I11/'前年度'!C11,0)</f>
        <v>152832</v>
      </c>
      <c r="AZ21" s="24">
        <f>ROUND('当年度'!I11/'当年度'!C11,0)</f>
        <v>156471</v>
      </c>
      <c r="BA21" s="25">
        <f t="shared" si="8"/>
        <v>102.38</v>
      </c>
      <c r="BC21" s="30">
        <f t="shared" si="24"/>
        <v>17</v>
      </c>
      <c r="BD21" s="22" t="s">
        <v>78</v>
      </c>
      <c r="BE21" s="26">
        <f>ROUND('前年度'!G11/'前年度'!C11*100,3)</f>
        <v>1117.985</v>
      </c>
      <c r="BF21" s="27">
        <f>ROUND('当年度'!G11/'当年度'!C11*100,3)</f>
        <v>1105.618</v>
      </c>
      <c r="BG21" s="25">
        <f t="shared" si="9"/>
        <v>98.89</v>
      </c>
      <c r="BI21" s="30">
        <f t="shared" si="25"/>
        <v>16</v>
      </c>
      <c r="BJ21" s="22" t="s">
        <v>78</v>
      </c>
      <c r="BK21" s="28">
        <f>ROUND('前年度'!H11/'前年度'!G11,2)</f>
        <v>1.55</v>
      </c>
      <c r="BL21" s="29">
        <f>ROUND('当年度'!H11/'当年度'!G11,2)</f>
        <v>1.55</v>
      </c>
      <c r="BM21" s="25">
        <f t="shared" si="10"/>
        <v>100</v>
      </c>
      <c r="BO21" s="30">
        <f t="shared" si="26"/>
        <v>11</v>
      </c>
      <c r="BP21" s="22" t="s">
        <v>78</v>
      </c>
      <c r="BQ21" s="23">
        <f>ROUND('前年度'!I11/'前年度'!H11,0)</f>
        <v>8825</v>
      </c>
      <c r="BR21" s="24">
        <f>ROUND('当年度'!I11/'当年度'!H11,0)</f>
        <v>9127</v>
      </c>
      <c r="BS21" s="25">
        <f t="shared" si="11"/>
        <v>103.42</v>
      </c>
      <c r="BU21" s="30">
        <f t="shared" si="27"/>
        <v>15</v>
      </c>
      <c r="BV21" s="22" t="s">
        <v>78</v>
      </c>
      <c r="BW21" s="23">
        <f>ROUND('前年度'!L11/'前年度'!C11,0)</f>
        <v>25661</v>
      </c>
      <c r="BX21" s="24">
        <f>ROUND('当年度'!L11/'当年度'!C11,0)</f>
        <v>25161</v>
      </c>
      <c r="BY21" s="25">
        <f t="shared" si="12"/>
        <v>98.05</v>
      </c>
      <c r="CA21" s="30">
        <f t="shared" si="28"/>
        <v>17</v>
      </c>
      <c r="CB21" s="22" t="s">
        <v>78</v>
      </c>
      <c r="CC21" s="26">
        <f>ROUND('前年度'!J11/'前年度'!C11*100,3)</f>
        <v>143.708</v>
      </c>
      <c r="CD21" s="27">
        <f>ROUND('当年度'!J11/'当年度'!C11*100,3)</f>
        <v>146.088</v>
      </c>
      <c r="CE21" s="25">
        <f t="shared" si="13"/>
        <v>101.66</v>
      </c>
      <c r="CG21" s="30">
        <f t="shared" si="29"/>
        <v>3</v>
      </c>
      <c r="CH21" s="22" t="s">
        <v>78</v>
      </c>
      <c r="CI21" s="28">
        <f>ROUND('前年度'!K11/'前年度'!J11,2)</f>
        <v>2.59</v>
      </c>
      <c r="CJ21" s="29">
        <f>ROUND('当年度'!K11/'当年度'!J11,2)</f>
        <v>2.53</v>
      </c>
      <c r="CK21" s="25">
        <f t="shared" si="14"/>
        <v>97.68</v>
      </c>
      <c r="CM21" s="30">
        <f t="shared" si="30"/>
        <v>8</v>
      </c>
      <c r="CN21" s="22" t="s">
        <v>78</v>
      </c>
      <c r="CO21" s="23">
        <f>ROUND('前年度'!L11/'前年度'!K11,0)</f>
        <v>6902</v>
      </c>
      <c r="CP21" s="24">
        <f>ROUND('当年度'!L11/'当年度'!K11,0)</f>
        <v>6809</v>
      </c>
      <c r="CQ21" s="25">
        <f t="shared" si="15"/>
        <v>98.65</v>
      </c>
    </row>
    <row r="22" spans="1:95" ht="15.75" customHeight="1">
      <c r="A22" s="30">
        <f t="shared" si="31"/>
        <v>16</v>
      </c>
      <c r="B22" s="22" t="s">
        <v>79</v>
      </c>
      <c r="C22" s="23">
        <f>ROUND('前年度'!O12/'前年度'!C12,0)</f>
        <v>431742</v>
      </c>
      <c r="D22" s="24">
        <f>ROUND('当年度'!O12/'当年度'!C12,0)</f>
        <v>434277</v>
      </c>
      <c r="E22" s="25">
        <f t="shared" si="0"/>
        <v>100.59</v>
      </c>
      <c r="G22" s="30">
        <f t="shared" si="16"/>
        <v>14</v>
      </c>
      <c r="H22" s="22" t="s">
        <v>79</v>
      </c>
      <c r="I22" s="26">
        <f>ROUND('前年度'!M12/'前年度'!C12*100,3)</f>
        <v>1405.357</v>
      </c>
      <c r="J22" s="27">
        <f>ROUND('当年度'!M12/'当年度'!C12*100,3)</f>
        <v>1388.884</v>
      </c>
      <c r="K22" s="25">
        <f t="shared" si="1"/>
        <v>98.83</v>
      </c>
      <c r="M22" s="30">
        <f t="shared" si="17"/>
        <v>3</v>
      </c>
      <c r="N22" s="22" t="s">
        <v>79</v>
      </c>
      <c r="O22" s="28">
        <f>ROUND('前年度'!N12/'前年度'!M12,2)</f>
        <v>2.28</v>
      </c>
      <c r="P22" s="29">
        <f>ROUND('当年度'!N12/'当年度'!M12,2)</f>
        <v>2.28</v>
      </c>
      <c r="Q22" s="25">
        <f t="shared" si="2"/>
        <v>100</v>
      </c>
      <c r="S22" s="30">
        <f t="shared" si="18"/>
        <v>17</v>
      </c>
      <c r="T22" s="22" t="s">
        <v>79</v>
      </c>
      <c r="U22" s="23">
        <f>ROUND('前年度'!O12/'前年度'!N12,0)</f>
        <v>13468</v>
      </c>
      <c r="V22" s="24">
        <f>ROUND('当年度'!O12/'当年度'!N12,0)</f>
        <v>13739</v>
      </c>
      <c r="W22" s="25">
        <f t="shared" si="3"/>
        <v>102.01</v>
      </c>
      <c r="Y22" s="30">
        <f t="shared" si="19"/>
        <v>12</v>
      </c>
      <c r="Z22" s="22" t="s">
        <v>79</v>
      </c>
      <c r="AA22" s="23">
        <f>ROUND('前年度'!F12/'前年度'!C12,0)</f>
        <v>236576</v>
      </c>
      <c r="AB22" s="24">
        <f>ROUND('当年度'!F12/'当年度'!C12,0)</f>
        <v>242087</v>
      </c>
      <c r="AC22" s="25">
        <f t="shared" si="4"/>
        <v>102.33</v>
      </c>
      <c r="AE22" s="30">
        <f t="shared" si="20"/>
        <v>5</v>
      </c>
      <c r="AF22" s="22" t="s">
        <v>79</v>
      </c>
      <c r="AG22" s="26">
        <f>ROUND('前年度'!D12/'前年度'!C12*100,3)</f>
        <v>50.528</v>
      </c>
      <c r="AH22" s="27">
        <f>ROUND('当年度'!D12/'当年度'!C12*100,3)</f>
        <v>52.549</v>
      </c>
      <c r="AI22" s="25">
        <f t="shared" si="5"/>
        <v>104</v>
      </c>
      <c r="AK22" s="30">
        <f t="shared" si="21"/>
        <v>4</v>
      </c>
      <c r="AL22" s="22" t="s">
        <v>79</v>
      </c>
      <c r="AM22" s="28">
        <f>ROUND('前年度'!E12/'前年度'!D12,2)</f>
        <v>16.43</v>
      </c>
      <c r="AN22" s="29">
        <f>ROUND('当年度'!E12/'当年度'!D12,2)</f>
        <v>16.52</v>
      </c>
      <c r="AO22" s="25">
        <f t="shared" si="6"/>
        <v>100.55</v>
      </c>
      <c r="AQ22" s="30">
        <f t="shared" si="22"/>
        <v>20</v>
      </c>
      <c r="AR22" s="22" t="s">
        <v>79</v>
      </c>
      <c r="AS22" s="23">
        <f>ROUND('前年度'!F12/'前年度'!E12,0)</f>
        <v>28497</v>
      </c>
      <c r="AT22" s="24">
        <f>ROUND('当年度'!F12/'当年度'!E12,0)</f>
        <v>27882</v>
      </c>
      <c r="AU22" s="25">
        <f t="shared" si="7"/>
        <v>97.84</v>
      </c>
      <c r="AW22" s="30">
        <f t="shared" si="23"/>
        <v>16</v>
      </c>
      <c r="AX22" s="22" t="s">
        <v>79</v>
      </c>
      <c r="AY22" s="23">
        <f>ROUND('前年度'!I12/'前年度'!C12,0)</f>
        <v>169080</v>
      </c>
      <c r="AZ22" s="24">
        <f>ROUND('当年度'!I12/'当年度'!C12,0)</f>
        <v>166133</v>
      </c>
      <c r="BA22" s="25">
        <f t="shared" si="8"/>
        <v>98.26</v>
      </c>
      <c r="BC22" s="30">
        <f t="shared" si="24"/>
        <v>15</v>
      </c>
      <c r="BD22" s="22" t="s">
        <v>79</v>
      </c>
      <c r="BE22" s="26">
        <f>ROUND('前年度'!G12/'前年度'!C12*100,3)</f>
        <v>1194.969</v>
      </c>
      <c r="BF22" s="27">
        <f>ROUND('当年度'!G12/'当年度'!C12*100,3)</f>
        <v>1174.705</v>
      </c>
      <c r="BG22" s="25">
        <f t="shared" si="9"/>
        <v>98.3</v>
      </c>
      <c r="BI22" s="30">
        <f t="shared" si="25"/>
        <v>6</v>
      </c>
      <c r="BJ22" s="22" t="s">
        <v>79</v>
      </c>
      <c r="BK22" s="28">
        <f>ROUND('前年度'!H12/'前年度'!G12,2)</f>
        <v>1.66</v>
      </c>
      <c r="BL22" s="29">
        <f>ROUND('当年度'!H12/'当年度'!G12,2)</f>
        <v>1.62</v>
      </c>
      <c r="BM22" s="25">
        <f t="shared" si="10"/>
        <v>97.59</v>
      </c>
      <c r="BO22" s="30">
        <f t="shared" si="26"/>
        <v>17</v>
      </c>
      <c r="BP22" s="22" t="s">
        <v>79</v>
      </c>
      <c r="BQ22" s="23">
        <f>ROUND('前年度'!I12/'前年度'!H12,0)</f>
        <v>8522</v>
      </c>
      <c r="BR22" s="24">
        <f>ROUND('当年度'!I12/'当年度'!H12,0)</f>
        <v>8711</v>
      </c>
      <c r="BS22" s="25">
        <f t="shared" si="11"/>
        <v>102.22</v>
      </c>
      <c r="BU22" s="30">
        <f t="shared" si="27"/>
        <v>11</v>
      </c>
      <c r="BV22" s="22" t="s">
        <v>79</v>
      </c>
      <c r="BW22" s="23">
        <f>ROUND('前年度'!L12/'前年度'!C12,0)</f>
        <v>26086</v>
      </c>
      <c r="BX22" s="24">
        <f>ROUND('当年度'!L12/'当年度'!C12,0)</f>
        <v>26057</v>
      </c>
      <c r="BY22" s="25">
        <f t="shared" si="12"/>
        <v>99.89</v>
      </c>
      <c r="CA22" s="30">
        <f t="shared" si="28"/>
        <v>12</v>
      </c>
      <c r="CB22" s="22" t="s">
        <v>79</v>
      </c>
      <c r="CC22" s="26">
        <f>ROUND('前年度'!J12/'前年度'!C12*100,3)</f>
        <v>159.86</v>
      </c>
      <c r="CD22" s="27">
        <f>ROUND('当年度'!J12/'当年度'!C12*100,3)</f>
        <v>161.629</v>
      </c>
      <c r="CE22" s="25">
        <f t="shared" si="13"/>
        <v>101.11</v>
      </c>
      <c r="CG22" s="30">
        <f t="shared" si="29"/>
        <v>7</v>
      </c>
      <c r="CH22" s="22" t="s">
        <v>79</v>
      </c>
      <c r="CI22" s="28">
        <f>ROUND('前年度'!K12/'前年度'!J12,2)</f>
        <v>2.45</v>
      </c>
      <c r="CJ22" s="29">
        <f>ROUND('当年度'!K12/'当年度'!J12,2)</f>
        <v>2.39</v>
      </c>
      <c r="CK22" s="25">
        <f t="shared" si="14"/>
        <v>97.55</v>
      </c>
      <c r="CM22" s="30">
        <f t="shared" si="30"/>
        <v>10</v>
      </c>
      <c r="CN22" s="22" t="s">
        <v>79</v>
      </c>
      <c r="CO22" s="23">
        <f>ROUND('前年度'!L12/'前年度'!K12,0)</f>
        <v>6664</v>
      </c>
      <c r="CP22" s="24">
        <f>ROUND('当年度'!L12/'当年度'!K12,0)</f>
        <v>6756</v>
      </c>
      <c r="CQ22" s="25">
        <f t="shared" si="15"/>
        <v>101.38</v>
      </c>
    </row>
    <row r="23" spans="1:95" ht="15.75" customHeight="1">
      <c r="A23" s="30">
        <f t="shared" si="31"/>
        <v>18</v>
      </c>
      <c r="B23" s="22" t="s">
        <v>80</v>
      </c>
      <c r="C23" s="23">
        <f>ROUND('前年度'!O13/'前年度'!C13,0)</f>
        <v>356525</v>
      </c>
      <c r="D23" s="24">
        <f>ROUND('当年度'!O13/'当年度'!C13,0)</f>
        <v>388525</v>
      </c>
      <c r="E23" s="25">
        <f t="shared" si="0"/>
        <v>108.98</v>
      </c>
      <c r="G23" s="30">
        <f t="shared" si="16"/>
        <v>17</v>
      </c>
      <c r="H23" s="22" t="s">
        <v>80</v>
      </c>
      <c r="I23" s="26">
        <f>ROUND('前年度'!M13/'前年度'!C13*100,3)</f>
        <v>1329.395</v>
      </c>
      <c r="J23" s="27">
        <f>ROUND('当年度'!M13/'当年度'!C13*100,3)</f>
        <v>1303.495</v>
      </c>
      <c r="K23" s="25">
        <f t="shared" si="1"/>
        <v>98.05</v>
      </c>
      <c r="M23" s="30">
        <f t="shared" si="17"/>
        <v>19</v>
      </c>
      <c r="N23" s="22" t="s">
        <v>80</v>
      </c>
      <c r="O23" s="28">
        <f>ROUND('前年度'!N13/'前年度'!M13,2)</f>
        <v>1.81</v>
      </c>
      <c r="P23" s="29">
        <f>ROUND('当年度'!N13/'当年度'!M13,2)</f>
        <v>1.84</v>
      </c>
      <c r="Q23" s="25">
        <f t="shared" si="2"/>
        <v>101.66</v>
      </c>
      <c r="S23" s="30">
        <f t="shared" si="18"/>
        <v>1</v>
      </c>
      <c r="T23" s="22" t="s">
        <v>80</v>
      </c>
      <c r="U23" s="23">
        <f>ROUND('前年度'!O13/'前年度'!N13,0)</f>
        <v>14816</v>
      </c>
      <c r="V23" s="24">
        <f>ROUND('当年度'!O13/'当年度'!N13,0)</f>
        <v>16196</v>
      </c>
      <c r="W23" s="25">
        <f t="shared" si="3"/>
        <v>109.31</v>
      </c>
      <c r="Y23" s="30">
        <f t="shared" si="19"/>
        <v>18</v>
      </c>
      <c r="Z23" s="22" t="s">
        <v>80</v>
      </c>
      <c r="AA23" s="23">
        <f>ROUND('前年度'!F13/'前年度'!C13,0)</f>
        <v>151528</v>
      </c>
      <c r="AB23" s="24">
        <f>ROUND('当年度'!F13/'当年度'!C13,0)</f>
        <v>176544</v>
      </c>
      <c r="AC23" s="25">
        <f t="shared" si="4"/>
        <v>116.51</v>
      </c>
      <c r="AE23" s="30">
        <f t="shared" si="20"/>
        <v>18</v>
      </c>
      <c r="AF23" s="22" t="s">
        <v>80</v>
      </c>
      <c r="AG23" s="26">
        <f>ROUND('前年度'!D13/'前年度'!C13*100,3)</f>
        <v>32.853</v>
      </c>
      <c r="AH23" s="27">
        <f>ROUND('当年度'!D13/'当年度'!C13*100,3)</f>
        <v>33.333</v>
      </c>
      <c r="AI23" s="25">
        <f t="shared" si="5"/>
        <v>101.46</v>
      </c>
      <c r="AK23" s="30">
        <f t="shared" si="21"/>
        <v>18</v>
      </c>
      <c r="AL23" s="22" t="s">
        <v>80</v>
      </c>
      <c r="AM23" s="28">
        <f>ROUND('前年度'!E13/'前年度'!D13,2)</f>
        <v>12.29</v>
      </c>
      <c r="AN23" s="29">
        <f>ROUND('当年度'!E13/'当年度'!D13,2)</f>
        <v>12.52</v>
      </c>
      <c r="AO23" s="25">
        <f t="shared" si="6"/>
        <v>101.87</v>
      </c>
      <c r="AQ23" s="30">
        <f t="shared" si="22"/>
        <v>2</v>
      </c>
      <c r="AR23" s="22" t="s">
        <v>80</v>
      </c>
      <c r="AS23" s="23">
        <f>ROUND('前年度'!F13/'前年度'!E13,0)</f>
        <v>37530</v>
      </c>
      <c r="AT23" s="24">
        <f>ROUND('当年度'!F13/'当年度'!E13,0)</f>
        <v>42289</v>
      </c>
      <c r="AU23" s="25">
        <f t="shared" si="7"/>
        <v>112.68</v>
      </c>
      <c r="AW23" s="30">
        <f t="shared" si="23"/>
        <v>8</v>
      </c>
      <c r="AX23" s="22" t="s">
        <v>80</v>
      </c>
      <c r="AY23" s="23">
        <f>ROUND('前年度'!I13/'前年度'!C13,0)</f>
        <v>180697</v>
      </c>
      <c r="AZ23" s="24">
        <f>ROUND('当年度'!I13/'当年度'!C13,0)</f>
        <v>185423</v>
      </c>
      <c r="BA23" s="25">
        <f t="shared" si="8"/>
        <v>102.62</v>
      </c>
      <c r="BC23" s="30">
        <f t="shared" si="24"/>
        <v>18</v>
      </c>
      <c r="BD23" s="22" t="s">
        <v>80</v>
      </c>
      <c r="BE23" s="26">
        <f>ROUND('前年度'!G13/'前年度'!C13*100,3)</f>
        <v>1140.634</v>
      </c>
      <c r="BF23" s="27">
        <f>ROUND('当年度'!G13/'当年度'!C13*100,3)</f>
        <v>1104.301</v>
      </c>
      <c r="BG23" s="25">
        <f t="shared" si="9"/>
        <v>96.81</v>
      </c>
      <c r="BI23" s="30">
        <f t="shared" si="25"/>
        <v>20</v>
      </c>
      <c r="BJ23" s="22" t="s">
        <v>80</v>
      </c>
      <c r="BK23" s="28">
        <f>ROUND('前年度'!H13/'前年度'!G13,2)</f>
        <v>1.47</v>
      </c>
      <c r="BL23" s="29">
        <f>ROUND('当年度'!H13/'当年度'!G13,2)</f>
        <v>1.46</v>
      </c>
      <c r="BM23" s="25">
        <f t="shared" si="10"/>
        <v>99.32</v>
      </c>
      <c r="BO23" s="30">
        <f t="shared" si="26"/>
        <v>1</v>
      </c>
      <c r="BP23" s="22" t="s">
        <v>80</v>
      </c>
      <c r="BQ23" s="23">
        <f>ROUND('前年度'!I13/'前年度'!H13,0)</f>
        <v>10785</v>
      </c>
      <c r="BR23" s="24">
        <f>ROUND('当年度'!I13/'当年度'!H13,0)</f>
        <v>11510</v>
      </c>
      <c r="BS23" s="25">
        <f t="shared" si="11"/>
        <v>106.72</v>
      </c>
      <c r="BU23" s="30">
        <f t="shared" si="27"/>
        <v>9</v>
      </c>
      <c r="BV23" s="22" t="s">
        <v>80</v>
      </c>
      <c r="BW23" s="23">
        <f>ROUND('前年度'!L13/'前年度'!C13,0)</f>
        <v>24300</v>
      </c>
      <c r="BX23" s="24">
        <f>ROUND('当年度'!L13/'当年度'!C13,0)</f>
        <v>26558</v>
      </c>
      <c r="BY23" s="25">
        <f t="shared" si="12"/>
        <v>109.29</v>
      </c>
      <c r="CA23" s="30">
        <f t="shared" si="28"/>
        <v>9</v>
      </c>
      <c r="CB23" s="22" t="s">
        <v>80</v>
      </c>
      <c r="CC23" s="26">
        <f>ROUND('前年度'!J13/'前年度'!C13*100,3)</f>
        <v>155.908</v>
      </c>
      <c r="CD23" s="27">
        <f>ROUND('当年度'!J13/'当年度'!C13*100,3)</f>
        <v>165.86</v>
      </c>
      <c r="CE23" s="25">
        <f t="shared" si="13"/>
        <v>106.38</v>
      </c>
      <c r="CG23" s="30">
        <f t="shared" si="29"/>
        <v>13</v>
      </c>
      <c r="CH23" s="22" t="s">
        <v>80</v>
      </c>
      <c r="CI23" s="28">
        <f>ROUND('前年度'!K13/'前年度'!J13,2)</f>
        <v>2.1</v>
      </c>
      <c r="CJ23" s="29">
        <f>ROUND('当年度'!K13/'当年度'!J13,2)</f>
        <v>2.23</v>
      </c>
      <c r="CK23" s="25">
        <f t="shared" si="14"/>
        <v>106.19</v>
      </c>
      <c r="CM23" s="30">
        <f t="shared" si="30"/>
        <v>5</v>
      </c>
      <c r="CN23" s="22" t="s">
        <v>80</v>
      </c>
      <c r="CO23" s="23">
        <f>ROUND('前年度'!L13/'前年度'!K13,0)</f>
        <v>7429</v>
      </c>
      <c r="CP23" s="24">
        <f>ROUND('当年度'!L13/'当年度'!K13,0)</f>
        <v>7170</v>
      </c>
      <c r="CQ23" s="25">
        <f t="shared" si="15"/>
        <v>96.51</v>
      </c>
    </row>
    <row r="24" spans="1:95" ht="15.75" customHeight="1">
      <c r="A24" s="30">
        <f t="shared" si="31"/>
        <v>5</v>
      </c>
      <c r="B24" s="22" t="s">
        <v>81</v>
      </c>
      <c r="C24" s="23">
        <f>ROUND('前年度'!O14/'前年度'!C14,0)</f>
        <v>442242</v>
      </c>
      <c r="D24" s="24">
        <f>ROUND('当年度'!O14/'当年度'!C14,0)</f>
        <v>464061</v>
      </c>
      <c r="E24" s="25">
        <f t="shared" si="0"/>
        <v>104.93</v>
      </c>
      <c r="G24" s="30">
        <f t="shared" si="16"/>
        <v>9</v>
      </c>
      <c r="H24" s="22" t="s">
        <v>81</v>
      </c>
      <c r="I24" s="26">
        <f>ROUND('前年度'!M14/'前年度'!C14*100,3)</f>
        <v>1426.87</v>
      </c>
      <c r="J24" s="27">
        <f>ROUND('当年度'!M14/'当年度'!C14*100,3)</f>
        <v>1425.085</v>
      </c>
      <c r="K24" s="25">
        <f t="shared" si="1"/>
        <v>99.87</v>
      </c>
      <c r="M24" s="30">
        <f t="shared" si="17"/>
        <v>17</v>
      </c>
      <c r="N24" s="22" t="s">
        <v>81</v>
      </c>
      <c r="O24" s="28">
        <f>ROUND('前年度'!N14/'前年度'!M14,2)</f>
        <v>1.99</v>
      </c>
      <c r="P24" s="29">
        <f>ROUND('当年度'!N14/'当年度'!M14,2)</f>
        <v>2.03</v>
      </c>
      <c r="Q24" s="25">
        <f t="shared" si="2"/>
        <v>102.01</v>
      </c>
      <c r="S24" s="30">
        <f t="shared" si="18"/>
        <v>2</v>
      </c>
      <c r="T24" s="22" t="s">
        <v>81</v>
      </c>
      <c r="U24" s="23">
        <f>ROUND('前年度'!O14/'前年度'!N14,0)</f>
        <v>15576</v>
      </c>
      <c r="V24" s="24">
        <f>ROUND('当年度'!O14/'当年度'!N14,0)</f>
        <v>16070</v>
      </c>
      <c r="W24" s="25">
        <f t="shared" si="3"/>
        <v>103.17</v>
      </c>
      <c r="Y24" s="30">
        <f t="shared" si="19"/>
        <v>5</v>
      </c>
      <c r="Z24" s="22" t="s">
        <v>81</v>
      </c>
      <c r="AA24" s="23">
        <f>ROUND('前年度'!F14/'前年度'!C14,0)</f>
        <v>246664</v>
      </c>
      <c r="AB24" s="24">
        <f>ROUND('当年度'!F14/'当年度'!C14,0)</f>
        <v>255813</v>
      </c>
      <c r="AC24" s="25">
        <f t="shared" si="4"/>
        <v>103.71</v>
      </c>
      <c r="AE24" s="30">
        <f t="shared" si="20"/>
        <v>13</v>
      </c>
      <c r="AF24" s="22" t="s">
        <v>81</v>
      </c>
      <c r="AG24" s="26">
        <f>ROUND('前年度'!D14/'前年度'!C14*100,3)</f>
        <v>45.693</v>
      </c>
      <c r="AH24" s="27">
        <f>ROUND('当年度'!D14/'当年度'!C14*100,3)</f>
        <v>46.125</v>
      </c>
      <c r="AI24" s="25">
        <f t="shared" si="5"/>
        <v>100.95</v>
      </c>
      <c r="AK24" s="30">
        <f t="shared" si="21"/>
        <v>13</v>
      </c>
      <c r="AL24" s="22" t="s">
        <v>81</v>
      </c>
      <c r="AM24" s="28">
        <f>ROUND('前年度'!E14/'前年度'!D14,2)</f>
        <v>14.75</v>
      </c>
      <c r="AN24" s="29">
        <f>ROUND('当年度'!E14/'当年度'!D14,2)</f>
        <v>14.93</v>
      </c>
      <c r="AO24" s="25">
        <f t="shared" si="6"/>
        <v>101.22</v>
      </c>
      <c r="AQ24" s="30">
        <f t="shared" si="22"/>
        <v>4</v>
      </c>
      <c r="AR24" s="22" t="s">
        <v>81</v>
      </c>
      <c r="AS24" s="23">
        <f>ROUND('前年度'!F14/'前年度'!E14,0)</f>
        <v>36590</v>
      </c>
      <c r="AT24" s="24">
        <f>ROUND('当年度'!F14/'当年度'!E14,0)</f>
        <v>37154</v>
      </c>
      <c r="AU24" s="25">
        <f t="shared" si="7"/>
        <v>101.54</v>
      </c>
      <c r="AW24" s="30">
        <f t="shared" si="23"/>
        <v>11</v>
      </c>
      <c r="AX24" s="22" t="s">
        <v>81</v>
      </c>
      <c r="AY24" s="23">
        <f>ROUND('前年度'!I14/'前年度'!C14,0)</f>
        <v>165888</v>
      </c>
      <c r="AZ24" s="24">
        <f>ROUND('当年度'!I14/'当年度'!C14,0)</f>
        <v>180316</v>
      </c>
      <c r="BA24" s="25">
        <f t="shared" si="8"/>
        <v>108.7</v>
      </c>
      <c r="BC24" s="30">
        <f t="shared" si="24"/>
        <v>9</v>
      </c>
      <c r="BD24" s="22" t="s">
        <v>81</v>
      </c>
      <c r="BE24" s="26">
        <f>ROUND('前年度'!G14/'前年度'!C14*100,3)</f>
        <v>1219.248</v>
      </c>
      <c r="BF24" s="27">
        <f>ROUND('当年度'!G14/'当年度'!C14*100,3)</f>
        <v>1214.48</v>
      </c>
      <c r="BG24" s="25">
        <f t="shared" si="9"/>
        <v>99.61</v>
      </c>
      <c r="BI24" s="30">
        <f t="shared" si="25"/>
        <v>19</v>
      </c>
      <c r="BJ24" s="22" t="s">
        <v>81</v>
      </c>
      <c r="BK24" s="28">
        <f>ROUND('前年度'!H14/'前年度'!G14,2)</f>
        <v>1.44</v>
      </c>
      <c r="BL24" s="29">
        <f>ROUND('当年度'!H14/'当年度'!G14,2)</f>
        <v>1.48</v>
      </c>
      <c r="BM24" s="25">
        <f t="shared" si="10"/>
        <v>102.78</v>
      </c>
      <c r="BO24" s="30">
        <f t="shared" si="26"/>
        <v>3</v>
      </c>
      <c r="BP24" s="22" t="s">
        <v>81</v>
      </c>
      <c r="BQ24" s="23">
        <f>ROUND('前年度'!I14/'前年度'!H14,0)</f>
        <v>9463</v>
      </c>
      <c r="BR24" s="24">
        <f>ROUND('当年度'!I14/'当年度'!H14,0)</f>
        <v>10059</v>
      </c>
      <c r="BS24" s="25">
        <f t="shared" si="11"/>
        <v>106.3</v>
      </c>
      <c r="BU24" s="30">
        <f t="shared" si="27"/>
        <v>6</v>
      </c>
      <c r="BV24" s="22" t="s">
        <v>81</v>
      </c>
      <c r="BW24" s="23">
        <f>ROUND('前年度'!L14/'前年度'!C14,0)</f>
        <v>29690</v>
      </c>
      <c r="BX24" s="24">
        <f>ROUND('当年度'!L14/'当年度'!C14,0)</f>
        <v>27932</v>
      </c>
      <c r="BY24" s="25">
        <f t="shared" si="12"/>
        <v>94.08</v>
      </c>
      <c r="CA24" s="30">
        <f t="shared" si="28"/>
        <v>11</v>
      </c>
      <c r="CB24" s="22" t="s">
        <v>81</v>
      </c>
      <c r="CC24" s="26">
        <f>ROUND('前年度'!J14/'前年度'!C14*100,3)</f>
        <v>161.928</v>
      </c>
      <c r="CD24" s="27">
        <f>ROUND('当年度'!J14/'当年度'!C14*100,3)</f>
        <v>164.48</v>
      </c>
      <c r="CE24" s="25">
        <f t="shared" si="13"/>
        <v>101.58</v>
      </c>
      <c r="CG24" s="30">
        <f t="shared" si="29"/>
        <v>4</v>
      </c>
      <c r="CH24" s="22" t="s">
        <v>81</v>
      </c>
      <c r="CI24" s="28">
        <f>ROUND('前年度'!K14/'前年度'!J14,2)</f>
        <v>2.54</v>
      </c>
      <c r="CJ24" s="29">
        <f>ROUND('当年度'!K14/'当年度'!J14,2)</f>
        <v>2.47</v>
      </c>
      <c r="CK24" s="25">
        <f t="shared" si="14"/>
        <v>97.24</v>
      </c>
      <c r="CM24" s="30">
        <f t="shared" si="30"/>
        <v>7</v>
      </c>
      <c r="CN24" s="22" t="s">
        <v>81</v>
      </c>
      <c r="CO24" s="23">
        <f>ROUND('前年度'!L14/'前年度'!K14,0)</f>
        <v>7207</v>
      </c>
      <c r="CP24" s="24">
        <f>ROUND('当年度'!L14/'当年度'!K14,0)</f>
        <v>6870</v>
      </c>
      <c r="CQ24" s="25">
        <f t="shared" si="15"/>
        <v>95.32</v>
      </c>
    </row>
    <row r="25" spans="1:95" ht="15.75" customHeight="1">
      <c r="A25" s="30">
        <f t="shared" si="31"/>
        <v>2</v>
      </c>
      <c r="B25" s="22" t="s">
        <v>82</v>
      </c>
      <c r="C25" s="23">
        <f>ROUND('前年度'!O15/'前年度'!C15,0)</f>
        <v>516948</v>
      </c>
      <c r="D25" s="24">
        <f>ROUND('当年度'!O15/'当年度'!C15,0)</f>
        <v>506449</v>
      </c>
      <c r="E25" s="25">
        <f t="shared" si="0"/>
        <v>97.97</v>
      </c>
      <c r="G25" s="30">
        <f t="shared" si="16"/>
        <v>5</v>
      </c>
      <c r="H25" s="22" t="s">
        <v>82</v>
      </c>
      <c r="I25" s="26">
        <f>ROUND('前年度'!M15/'前年度'!C15*100,3)</f>
        <v>1505.92</v>
      </c>
      <c r="J25" s="27">
        <f>ROUND('当年度'!M15/'当年度'!C15*100,3)</f>
        <v>1485.229</v>
      </c>
      <c r="K25" s="25">
        <f t="shared" si="1"/>
        <v>98.63</v>
      </c>
      <c r="M25" s="30">
        <f t="shared" si="17"/>
        <v>9</v>
      </c>
      <c r="N25" s="22" t="s">
        <v>82</v>
      </c>
      <c r="O25" s="28">
        <f>ROUND('前年度'!N15/'前年度'!M15,2)</f>
        <v>2.22</v>
      </c>
      <c r="P25" s="29">
        <f>ROUND('当年度'!N15/'当年度'!M15,2)</f>
        <v>2.17</v>
      </c>
      <c r="Q25" s="25">
        <f t="shared" si="2"/>
        <v>97.75</v>
      </c>
      <c r="S25" s="30">
        <f t="shared" si="18"/>
        <v>4</v>
      </c>
      <c r="T25" s="22" t="s">
        <v>82</v>
      </c>
      <c r="U25" s="23">
        <f>ROUND('前年度'!O15/'前年度'!N15,0)</f>
        <v>15456</v>
      </c>
      <c r="V25" s="24">
        <f>ROUND('当年度'!O15/'当年度'!N15,0)</f>
        <v>15712</v>
      </c>
      <c r="W25" s="25">
        <f t="shared" si="3"/>
        <v>101.66</v>
      </c>
      <c r="Y25" s="30">
        <f t="shared" si="19"/>
        <v>1</v>
      </c>
      <c r="Z25" s="22" t="s">
        <v>82</v>
      </c>
      <c r="AA25" s="23">
        <f>ROUND('前年度'!F15/'前年度'!C15,0)</f>
        <v>305264</v>
      </c>
      <c r="AB25" s="24">
        <f>ROUND('当年度'!F15/'当年度'!C15,0)</f>
        <v>299205</v>
      </c>
      <c r="AC25" s="25">
        <f t="shared" si="4"/>
        <v>98.02</v>
      </c>
      <c r="AE25" s="30">
        <f t="shared" si="20"/>
        <v>3</v>
      </c>
      <c r="AF25" s="22" t="s">
        <v>82</v>
      </c>
      <c r="AG25" s="26">
        <f>ROUND('前年度'!D15/'前年度'!C15*100,3)</f>
        <v>58.8</v>
      </c>
      <c r="AH25" s="27">
        <f>ROUND('当年度'!D15/'当年度'!C15*100,3)</f>
        <v>55.055</v>
      </c>
      <c r="AI25" s="25">
        <f t="shared" si="5"/>
        <v>93.63</v>
      </c>
      <c r="AK25" s="30">
        <f t="shared" si="21"/>
        <v>9</v>
      </c>
      <c r="AL25" s="22" t="s">
        <v>82</v>
      </c>
      <c r="AM25" s="28">
        <f>ROUND('前年度'!E15/'前年度'!D15,2)</f>
        <v>15.97</v>
      </c>
      <c r="AN25" s="29">
        <f>ROUND('当年度'!E15/'当年度'!D15,2)</f>
        <v>15.95</v>
      </c>
      <c r="AO25" s="25">
        <f t="shared" si="6"/>
        <v>99.87</v>
      </c>
      <c r="AQ25" s="30">
        <f t="shared" si="22"/>
        <v>8</v>
      </c>
      <c r="AR25" s="22" t="s">
        <v>82</v>
      </c>
      <c r="AS25" s="23">
        <f>ROUND('前年度'!F15/'前年度'!E15,0)</f>
        <v>32505</v>
      </c>
      <c r="AT25" s="24">
        <f>ROUND('当年度'!F15/'当年度'!E15,0)</f>
        <v>34083</v>
      </c>
      <c r="AU25" s="25">
        <f t="shared" si="7"/>
        <v>104.85</v>
      </c>
      <c r="AW25" s="30">
        <f t="shared" si="23"/>
        <v>9</v>
      </c>
      <c r="AX25" s="22" t="s">
        <v>82</v>
      </c>
      <c r="AY25" s="23">
        <f>ROUND('前年度'!I15/'前年度'!C15,0)</f>
        <v>187876</v>
      </c>
      <c r="AZ25" s="24">
        <f>ROUND('当年度'!I15/'当年度'!C15,0)</f>
        <v>185102</v>
      </c>
      <c r="BA25" s="25">
        <f t="shared" si="8"/>
        <v>98.52</v>
      </c>
      <c r="BC25" s="30">
        <f t="shared" si="24"/>
        <v>4</v>
      </c>
      <c r="BD25" s="22" t="s">
        <v>82</v>
      </c>
      <c r="BE25" s="26">
        <f>ROUND('前年度'!G15/'前年度'!C15*100,3)</f>
        <v>1288.16</v>
      </c>
      <c r="BF25" s="27">
        <f>ROUND('当年度'!G15/'当年度'!C15*100,3)</f>
        <v>1285.15</v>
      </c>
      <c r="BG25" s="25">
        <f t="shared" si="9"/>
        <v>99.77</v>
      </c>
      <c r="BI25" s="30">
        <f t="shared" si="25"/>
        <v>14</v>
      </c>
      <c r="BJ25" s="22" t="s">
        <v>82</v>
      </c>
      <c r="BK25" s="28">
        <f>ROUND('前年度'!H15/'前年度'!G15,2)</f>
        <v>1.58</v>
      </c>
      <c r="BL25" s="29">
        <f>ROUND('当年度'!H15/'当年度'!G15,2)</f>
        <v>1.57</v>
      </c>
      <c r="BM25" s="25">
        <f t="shared" si="10"/>
        <v>99.37</v>
      </c>
      <c r="BO25" s="30">
        <f t="shared" si="26"/>
        <v>9</v>
      </c>
      <c r="BP25" s="22" t="s">
        <v>82</v>
      </c>
      <c r="BQ25" s="23">
        <f>ROUND('前年度'!I15/'前年度'!H15,0)</f>
        <v>9203</v>
      </c>
      <c r="BR25" s="24">
        <f>ROUND('当年度'!I15/'当年度'!H15,0)</f>
        <v>9196</v>
      </c>
      <c r="BS25" s="25">
        <f t="shared" si="11"/>
        <v>99.92</v>
      </c>
      <c r="BU25" s="30">
        <f t="shared" si="27"/>
        <v>19</v>
      </c>
      <c r="BV25" s="22" t="s">
        <v>82</v>
      </c>
      <c r="BW25" s="23">
        <f>ROUND('前年度'!L15/'前年度'!C15,0)</f>
        <v>23809</v>
      </c>
      <c r="BX25" s="24">
        <f>ROUND('当年度'!L15/'当年度'!C15,0)</f>
        <v>22142</v>
      </c>
      <c r="BY25" s="25">
        <f t="shared" si="12"/>
        <v>93</v>
      </c>
      <c r="CA25" s="30">
        <f t="shared" si="28"/>
        <v>18</v>
      </c>
      <c r="CB25" s="22" t="s">
        <v>82</v>
      </c>
      <c r="CC25" s="26">
        <f>ROUND('前年度'!J15/'前年度'!C15*100,3)</f>
        <v>158.96</v>
      </c>
      <c r="CD25" s="27">
        <f>ROUND('当年度'!J15/'当年度'!C15*100,3)</f>
        <v>145.024</v>
      </c>
      <c r="CE25" s="25">
        <f t="shared" si="13"/>
        <v>91.23</v>
      </c>
      <c r="CG25" s="30">
        <f t="shared" si="29"/>
        <v>11</v>
      </c>
      <c r="CH25" s="22" t="s">
        <v>82</v>
      </c>
      <c r="CI25" s="28">
        <f>ROUND('前年度'!K15/'前年度'!J15,2)</f>
        <v>2.29</v>
      </c>
      <c r="CJ25" s="29">
        <f>ROUND('当年度'!K15/'当年度'!J15,2)</f>
        <v>2.29</v>
      </c>
      <c r="CK25" s="25">
        <f t="shared" si="14"/>
        <v>100</v>
      </c>
      <c r="CM25" s="30">
        <f t="shared" si="30"/>
        <v>12</v>
      </c>
      <c r="CN25" s="22" t="s">
        <v>82</v>
      </c>
      <c r="CO25" s="23">
        <f>ROUND('前年度'!L15/'前年度'!K15,0)</f>
        <v>6539</v>
      </c>
      <c r="CP25" s="24">
        <f>ROUND('当年度'!L15/'当年度'!K15,0)</f>
        <v>6658</v>
      </c>
      <c r="CQ25" s="25">
        <f t="shared" si="15"/>
        <v>101.82</v>
      </c>
    </row>
    <row r="26" spans="1:95" ht="15.75" customHeight="1">
      <c r="A26" s="30">
        <f t="shared" si="31"/>
        <v>1</v>
      </c>
      <c r="B26" s="22" t="s">
        <v>83</v>
      </c>
      <c r="C26" s="23">
        <f>ROUND('前年度'!O16/'前年度'!C16,0)</f>
        <v>465260</v>
      </c>
      <c r="D26" s="24">
        <f>ROUND('当年度'!O16/'当年度'!C16,0)</f>
        <v>518529</v>
      </c>
      <c r="E26" s="25">
        <f t="shared" si="0"/>
        <v>111.45</v>
      </c>
      <c r="G26" s="30">
        <f t="shared" si="16"/>
        <v>3</v>
      </c>
      <c r="H26" s="22" t="s">
        <v>83</v>
      </c>
      <c r="I26" s="26">
        <f>ROUND('前年度'!M16/'前年度'!C16*100,3)</f>
        <v>1542.286</v>
      </c>
      <c r="J26" s="27">
        <f>ROUND('当年度'!M16/'当年度'!C16*100,3)</f>
        <v>1506.691</v>
      </c>
      <c r="K26" s="25">
        <f t="shared" si="1"/>
        <v>97.69</v>
      </c>
      <c r="M26" s="30">
        <f t="shared" si="17"/>
        <v>1</v>
      </c>
      <c r="N26" s="22" t="s">
        <v>83</v>
      </c>
      <c r="O26" s="28">
        <f>ROUND('前年度'!N16/'前年度'!M16,2)</f>
        <v>2.29</v>
      </c>
      <c r="P26" s="29">
        <f>ROUND('当年度'!N16/'当年度'!M16,2)</f>
        <v>2.33</v>
      </c>
      <c r="Q26" s="25">
        <f t="shared" si="2"/>
        <v>101.75</v>
      </c>
      <c r="S26" s="30">
        <f t="shared" si="18"/>
        <v>10</v>
      </c>
      <c r="T26" s="22" t="s">
        <v>83</v>
      </c>
      <c r="U26" s="23">
        <f>ROUND('前年度'!O16/'前年度'!N16,0)</f>
        <v>13174</v>
      </c>
      <c r="V26" s="24">
        <f>ROUND('当年度'!O16/'当年度'!N16,0)</f>
        <v>14758</v>
      </c>
      <c r="W26" s="25">
        <f t="shared" si="3"/>
        <v>112.02</v>
      </c>
      <c r="Y26" s="30">
        <f t="shared" si="19"/>
        <v>2</v>
      </c>
      <c r="Z26" s="22" t="s">
        <v>83</v>
      </c>
      <c r="AA26" s="23">
        <f>ROUND('前年度'!F16/'前年度'!C16,0)</f>
        <v>247568</v>
      </c>
      <c r="AB26" s="24">
        <f>ROUND('当年度'!F16/'当年度'!C16,0)</f>
        <v>298723</v>
      </c>
      <c r="AC26" s="25">
        <f t="shared" si="4"/>
        <v>120.66</v>
      </c>
      <c r="AE26" s="30">
        <f t="shared" si="20"/>
        <v>1</v>
      </c>
      <c r="AF26" s="22" t="s">
        <v>83</v>
      </c>
      <c r="AG26" s="26">
        <f>ROUND('前年度'!D16/'前年度'!C16*100,3)</f>
        <v>51.948</v>
      </c>
      <c r="AH26" s="27">
        <f>ROUND('当年度'!D16/'当年度'!C16*100,3)</f>
        <v>57.508</v>
      </c>
      <c r="AI26" s="25">
        <f t="shared" si="5"/>
        <v>110.7</v>
      </c>
      <c r="AK26" s="30">
        <f t="shared" si="21"/>
        <v>1</v>
      </c>
      <c r="AL26" s="22" t="s">
        <v>83</v>
      </c>
      <c r="AM26" s="28">
        <f>ROUND('前年度'!E16/'前年度'!D16,2)</f>
        <v>16.87</v>
      </c>
      <c r="AN26" s="29">
        <f>ROUND('当年度'!E16/'当年度'!D16,2)</f>
        <v>17.02</v>
      </c>
      <c r="AO26" s="25">
        <f t="shared" si="6"/>
        <v>100.89</v>
      </c>
      <c r="AQ26" s="30">
        <f t="shared" si="22"/>
        <v>18</v>
      </c>
      <c r="AR26" s="22" t="s">
        <v>83</v>
      </c>
      <c r="AS26" s="23">
        <f>ROUND('前年度'!F16/'前年度'!E16,0)</f>
        <v>28251</v>
      </c>
      <c r="AT26" s="24">
        <f>ROUND('当年度'!F16/'当年度'!E16,0)</f>
        <v>30519</v>
      </c>
      <c r="AU26" s="25">
        <f t="shared" si="7"/>
        <v>108.03</v>
      </c>
      <c r="AW26" s="30">
        <f t="shared" si="23"/>
        <v>1</v>
      </c>
      <c r="AX26" s="22" t="s">
        <v>83</v>
      </c>
      <c r="AY26" s="23">
        <f>ROUND('前年度'!I16/'前年度'!C16,0)</f>
        <v>192071</v>
      </c>
      <c r="AZ26" s="24">
        <f>ROUND('当年度'!I16/'当年度'!C16,0)</f>
        <v>195919</v>
      </c>
      <c r="BA26" s="25">
        <f t="shared" si="8"/>
        <v>102</v>
      </c>
      <c r="BC26" s="30">
        <f t="shared" si="24"/>
        <v>3</v>
      </c>
      <c r="BD26" s="22" t="s">
        <v>83</v>
      </c>
      <c r="BE26" s="26">
        <f>ROUND('前年度'!G16/'前年度'!C16*100,3)</f>
        <v>1330.494</v>
      </c>
      <c r="BF26" s="27">
        <f>ROUND('当年度'!G16/'当年度'!C16*100,3)</f>
        <v>1299.336</v>
      </c>
      <c r="BG26" s="25">
        <f t="shared" si="9"/>
        <v>97.66</v>
      </c>
      <c r="BI26" s="30">
        <f t="shared" si="25"/>
        <v>3</v>
      </c>
      <c r="BJ26" s="22" t="s">
        <v>83</v>
      </c>
      <c r="BK26" s="28">
        <f>ROUND('前年度'!H16/'前年度'!G16,2)</f>
        <v>1.71</v>
      </c>
      <c r="BL26" s="29">
        <f>ROUND('当年度'!H16/'当年度'!G16,2)</f>
        <v>1.68</v>
      </c>
      <c r="BM26" s="25">
        <f t="shared" si="10"/>
        <v>98.25</v>
      </c>
      <c r="BO26" s="30">
        <f t="shared" si="26"/>
        <v>13</v>
      </c>
      <c r="BP26" s="22" t="s">
        <v>83</v>
      </c>
      <c r="BQ26" s="23">
        <f>ROUND('前年度'!I16/'前年度'!H16,0)</f>
        <v>8444</v>
      </c>
      <c r="BR26" s="24">
        <f>ROUND('当年度'!I16/'当年度'!H16,0)</f>
        <v>8972</v>
      </c>
      <c r="BS26" s="25">
        <f t="shared" si="11"/>
        <v>106.25</v>
      </c>
      <c r="BU26" s="30">
        <f t="shared" si="27"/>
        <v>17</v>
      </c>
      <c r="BV26" s="22" t="s">
        <v>83</v>
      </c>
      <c r="BW26" s="23">
        <f>ROUND('前年度'!L16/'前年度'!C16,0)</f>
        <v>25621</v>
      </c>
      <c r="BX26" s="24">
        <f>ROUND('当年度'!L16/'当年度'!C16,0)</f>
        <v>23887</v>
      </c>
      <c r="BY26" s="25">
        <f t="shared" si="12"/>
        <v>93.23</v>
      </c>
      <c r="CA26" s="30">
        <f t="shared" si="28"/>
        <v>16</v>
      </c>
      <c r="CB26" s="22" t="s">
        <v>83</v>
      </c>
      <c r="CC26" s="26">
        <f>ROUND('前年度'!J16/'前年度'!C16*100,3)</f>
        <v>159.844</v>
      </c>
      <c r="CD26" s="27">
        <f>ROUND('当年度'!J16/'当年度'!C16*100,3)</f>
        <v>149.847</v>
      </c>
      <c r="CE26" s="25">
        <f t="shared" si="13"/>
        <v>93.75</v>
      </c>
      <c r="CG26" s="30">
        <f t="shared" si="29"/>
        <v>9</v>
      </c>
      <c r="CH26" s="22" t="s">
        <v>83</v>
      </c>
      <c r="CI26" s="28">
        <f>ROUND('前年度'!K16/'前年度'!J16,2)</f>
        <v>2.38</v>
      </c>
      <c r="CJ26" s="29">
        <f>ROUND('当年度'!K16/'当年度'!J16,2)</f>
        <v>2.34</v>
      </c>
      <c r="CK26" s="25">
        <f t="shared" si="14"/>
        <v>98.32</v>
      </c>
      <c r="CM26" s="30">
        <f t="shared" si="30"/>
        <v>9</v>
      </c>
      <c r="CN26" s="22" t="s">
        <v>83</v>
      </c>
      <c r="CO26" s="23">
        <f>ROUND('前年度'!L16/'前年度'!K16,0)</f>
        <v>6731</v>
      </c>
      <c r="CP26" s="24">
        <f>ROUND('当年度'!L16/'当年度'!K16,0)</f>
        <v>6805</v>
      </c>
      <c r="CQ26" s="25">
        <f t="shared" si="15"/>
        <v>101.1</v>
      </c>
    </row>
    <row r="27" spans="1:95" ht="15.75" customHeight="1">
      <c r="A27" s="30">
        <f t="shared" si="31"/>
        <v>14</v>
      </c>
      <c r="B27" s="22" t="s">
        <v>84</v>
      </c>
      <c r="C27" s="23">
        <f>ROUND('前年度'!O17/'前年度'!C17,0)</f>
        <v>452554</v>
      </c>
      <c r="D27" s="24">
        <f>ROUND('当年度'!O17/'当年度'!C17,0)</f>
        <v>442420</v>
      </c>
      <c r="E27" s="25">
        <f t="shared" si="0"/>
        <v>97.76</v>
      </c>
      <c r="G27" s="30">
        <f t="shared" si="16"/>
        <v>12</v>
      </c>
      <c r="H27" s="22" t="s">
        <v>84</v>
      </c>
      <c r="I27" s="26">
        <f>ROUND('前年度'!M17/'前年度'!C17*100,3)</f>
        <v>1399.248</v>
      </c>
      <c r="J27" s="27">
        <f>ROUND('当年度'!M17/'当年度'!C17*100,3)</f>
        <v>1400.571</v>
      </c>
      <c r="K27" s="25">
        <f t="shared" si="1"/>
        <v>100.09</v>
      </c>
      <c r="M27" s="30">
        <f t="shared" si="17"/>
        <v>14</v>
      </c>
      <c r="N27" s="22" t="s">
        <v>84</v>
      </c>
      <c r="O27" s="28">
        <f>ROUND('前年度'!N17/'前年度'!M17,2)</f>
        <v>2.16</v>
      </c>
      <c r="P27" s="29">
        <f>ROUND('当年度'!N17/'当年度'!M17,2)</f>
        <v>2.1</v>
      </c>
      <c r="Q27" s="25">
        <f t="shared" si="2"/>
        <v>97.22</v>
      </c>
      <c r="S27" s="30">
        <f t="shared" si="18"/>
        <v>8</v>
      </c>
      <c r="T27" s="22" t="s">
        <v>84</v>
      </c>
      <c r="U27" s="23">
        <f>ROUND('前年度'!O17/'前年度'!N17,0)</f>
        <v>14992</v>
      </c>
      <c r="V27" s="24">
        <f>ROUND('当年度'!O17/'当年度'!N17,0)</f>
        <v>15010</v>
      </c>
      <c r="W27" s="25">
        <f t="shared" si="3"/>
        <v>100.12</v>
      </c>
      <c r="Y27" s="30">
        <f t="shared" si="19"/>
        <v>17</v>
      </c>
      <c r="Z27" s="22" t="s">
        <v>84</v>
      </c>
      <c r="AA27" s="23">
        <f>ROUND('前年度'!F17/'前年度'!C17,0)</f>
        <v>244508</v>
      </c>
      <c r="AB27" s="24">
        <f>ROUND('当年度'!F17/'当年度'!C17,0)</f>
        <v>229420</v>
      </c>
      <c r="AC27" s="25">
        <f t="shared" si="4"/>
        <v>93.83</v>
      </c>
      <c r="AE27" s="30">
        <f t="shared" si="20"/>
        <v>9</v>
      </c>
      <c r="AF27" s="22" t="s">
        <v>84</v>
      </c>
      <c r="AG27" s="26">
        <f>ROUND('前年度'!D17/'前年度'!C17*100,3)</f>
        <v>51.236</v>
      </c>
      <c r="AH27" s="27">
        <f>ROUND('当年度'!D17/'当年度'!C17*100,3)</f>
        <v>48.762</v>
      </c>
      <c r="AI27" s="25">
        <f t="shared" si="5"/>
        <v>95.17</v>
      </c>
      <c r="AK27" s="30">
        <f t="shared" si="21"/>
        <v>17</v>
      </c>
      <c r="AL27" s="22" t="s">
        <v>84</v>
      </c>
      <c r="AM27" s="28">
        <f>ROUND('前年度'!E17/'前年度'!D17,2)</f>
        <v>14.05</v>
      </c>
      <c r="AN27" s="29">
        <f>ROUND('当年度'!E17/'当年度'!D17,2)</f>
        <v>14.23</v>
      </c>
      <c r="AO27" s="25">
        <f t="shared" si="6"/>
        <v>101.28</v>
      </c>
      <c r="AQ27" s="30">
        <f t="shared" si="22"/>
        <v>11</v>
      </c>
      <c r="AR27" s="22" t="s">
        <v>84</v>
      </c>
      <c r="AS27" s="23">
        <f>ROUND('前年度'!F17/'前年度'!E17,0)</f>
        <v>33969</v>
      </c>
      <c r="AT27" s="24">
        <f>ROUND('当年度'!F17/'当年度'!E17,0)</f>
        <v>33060</v>
      </c>
      <c r="AU27" s="25">
        <f t="shared" si="7"/>
        <v>97.32</v>
      </c>
      <c r="AW27" s="30">
        <f t="shared" si="23"/>
        <v>7</v>
      </c>
      <c r="AX27" s="22" t="s">
        <v>84</v>
      </c>
      <c r="AY27" s="23">
        <f>ROUND('前年度'!I17/'前年度'!C17,0)</f>
        <v>180771</v>
      </c>
      <c r="AZ27" s="24">
        <f>ROUND('当年度'!I17/'当年度'!C17,0)</f>
        <v>186164</v>
      </c>
      <c r="BA27" s="25">
        <f t="shared" si="8"/>
        <v>102.98</v>
      </c>
      <c r="BC27" s="30">
        <f t="shared" si="24"/>
        <v>11</v>
      </c>
      <c r="BD27" s="22" t="s">
        <v>84</v>
      </c>
      <c r="BE27" s="26">
        <f>ROUND('前年度'!G17/'前年度'!C17*100,3)</f>
        <v>1186.331</v>
      </c>
      <c r="BF27" s="27">
        <f>ROUND('当年度'!G17/'当年度'!C17*100,3)</f>
        <v>1186.905</v>
      </c>
      <c r="BG27" s="25">
        <f t="shared" si="9"/>
        <v>100.05</v>
      </c>
      <c r="BI27" s="30">
        <f t="shared" si="25"/>
        <v>11</v>
      </c>
      <c r="BJ27" s="22" t="s">
        <v>84</v>
      </c>
      <c r="BK27" s="28">
        <f>ROUND('前年度'!H17/'前年度'!G17,2)</f>
        <v>1.62</v>
      </c>
      <c r="BL27" s="29">
        <f>ROUND('当年度'!H17/'当年度'!G17,2)</f>
        <v>1.59</v>
      </c>
      <c r="BM27" s="25">
        <f t="shared" si="10"/>
        <v>98.15</v>
      </c>
      <c r="BO27" s="30">
        <f t="shared" si="26"/>
        <v>4</v>
      </c>
      <c r="BP27" s="22" t="s">
        <v>84</v>
      </c>
      <c r="BQ27" s="23">
        <f>ROUND('前年度'!I17/'前年度'!H17,0)</f>
        <v>9389</v>
      </c>
      <c r="BR27" s="24">
        <f>ROUND('当年度'!I17/'当年度'!H17,0)</f>
        <v>9854</v>
      </c>
      <c r="BS27" s="25">
        <f t="shared" si="11"/>
        <v>104.95</v>
      </c>
      <c r="BU27" s="30">
        <f t="shared" si="27"/>
        <v>8</v>
      </c>
      <c r="BV27" s="22" t="s">
        <v>84</v>
      </c>
      <c r="BW27" s="23">
        <f>ROUND('前年度'!L17/'前年度'!C17,0)</f>
        <v>27275</v>
      </c>
      <c r="BX27" s="24">
        <f>ROUND('当年度'!L17/'当年度'!C17,0)</f>
        <v>26836</v>
      </c>
      <c r="BY27" s="25">
        <f t="shared" si="12"/>
        <v>98.39</v>
      </c>
      <c r="CA27" s="30">
        <f t="shared" si="28"/>
        <v>10</v>
      </c>
      <c r="CB27" s="22" t="s">
        <v>84</v>
      </c>
      <c r="CC27" s="26">
        <f>ROUND('前年度'!J17/'前年度'!C17*100,3)</f>
        <v>161.681</v>
      </c>
      <c r="CD27" s="27">
        <f>ROUND('当年度'!J17/'当年度'!C17*100,3)</f>
        <v>164.904</v>
      </c>
      <c r="CE27" s="25">
        <f t="shared" si="13"/>
        <v>101.99</v>
      </c>
      <c r="CG27" s="30">
        <f t="shared" si="29"/>
        <v>14</v>
      </c>
      <c r="CH27" s="22" t="s">
        <v>84</v>
      </c>
      <c r="CI27" s="28">
        <f>ROUND('前年度'!K17/'前年度'!J17,2)</f>
        <v>2.31</v>
      </c>
      <c r="CJ27" s="29">
        <f>ROUND('当年度'!K17/'当年度'!J17,2)</f>
        <v>2.21</v>
      </c>
      <c r="CK27" s="25">
        <f t="shared" si="14"/>
        <v>95.67</v>
      </c>
      <c r="CM27" s="30">
        <f t="shared" si="30"/>
        <v>3</v>
      </c>
      <c r="CN27" s="22" t="s">
        <v>84</v>
      </c>
      <c r="CO27" s="23">
        <f>ROUND('前年度'!L17/'前年度'!K17,0)</f>
        <v>7304</v>
      </c>
      <c r="CP27" s="24">
        <f>ROUND('当年度'!L17/'当年度'!K17,0)</f>
        <v>7365</v>
      </c>
      <c r="CQ27" s="25">
        <f t="shared" si="15"/>
        <v>100.84</v>
      </c>
    </row>
    <row r="28" spans="1:95" ht="15.75" customHeight="1">
      <c r="A28" s="30">
        <f t="shared" si="31"/>
        <v>11</v>
      </c>
      <c r="B28" s="22" t="s">
        <v>85</v>
      </c>
      <c r="C28" s="23">
        <f>ROUND('前年度'!O18/'前年度'!C18,0)</f>
        <v>439571</v>
      </c>
      <c r="D28" s="24">
        <f>ROUND('当年度'!O18/'当年度'!C18,0)</f>
        <v>451963</v>
      </c>
      <c r="E28" s="25">
        <f t="shared" si="0"/>
        <v>102.82</v>
      </c>
      <c r="G28" s="30">
        <f t="shared" si="16"/>
        <v>13</v>
      </c>
      <c r="H28" s="22" t="s">
        <v>85</v>
      </c>
      <c r="I28" s="26">
        <f>ROUND('前年度'!M18/'前年度'!C18*100,3)</f>
        <v>1394.249</v>
      </c>
      <c r="J28" s="27">
        <f>ROUND('当年度'!M18/'当年度'!C18*100,3)</f>
        <v>1397.027</v>
      </c>
      <c r="K28" s="25">
        <f t="shared" si="1"/>
        <v>100.2</v>
      </c>
      <c r="M28" s="30">
        <f t="shared" si="17"/>
        <v>11</v>
      </c>
      <c r="N28" s="22" t="s">
        <v>85</v>
      </c>
      <c r="O28" s="28">
        <f>ROUND('前年度'!N18/'前年度'!M18,2)</f>
        <v>2.18</v>
      </c>
      <c r="P28" s="29">
        <f>ROUND('当年度'!N18/'当年度'!M18,2)</f>
        <v>2.13</v>
      </c>
      <c r="Q28" s="25">
        <f t="shared" si="2"/>
        <v>97.71</v>
      </c>
      <c r="S28" s="30">
        <f t="shared" si="18"/>
        <v>7</v>
      </c>
      <c r="T28" s="22" t="s">
        <v>85</v>
      </c>
      <c r="U28" s="23">
        <f>ROUND('前年度'!O18/'前年度'!N18,0)</f>
        <v>14464</v>
      </c>
      <c r="V28" s="24">
        <f>ROUND('当年度'!O18/'当年度'!N18,0)</f>
        <v>15184</v>
      </c>
      <c r="W28" s="25">
        <f t="shared" si="3"/>
        <v>104.98</v>
      </c>
      <c r="Y28" s="30">
        <f t="shared" si="19"/>
        <v>8</v>
      </c>
      <c r="Z28" s="22" t="s">
        <v>85</v>
      </c>
      <c r="AA28" s="23">
        <f>ROUND('前年度'!F18/'前年度'!C18,0)</f>
        <v>233536</v>
      </c>
      <c r="AB28" s="24">
        <f>ROUND('当年度'!F18/'当年度'!C18,0)</f>
        <v>249102</v>
      </c>
      <c r="AC28" s="25">
        <f t="shared" si="4"/>
        <v>106.67</v>
      </c>
      <c r="AE28" s="30">
        <f t="shared" si="20"/>
        <v>11</v>
      </c>
      <c r="AF28" s="22" t="s">
        <v>85</v>
      </c>
      <c r="AG28" s="26">
        <f>ROUND('前年度'!D18/'前年度'!C18*100,3)</f>
        <v>47.688</v>
      </c>
      <c r="AH28" s="27">
        <f>ROUND('当年度'!D18/'当年度'!C18*100,3)</f>
        <v>47.549</v>
      </c>
      <c r="AI28" s="25">
        <f t="shared" si="5"/>
        <v>99.71</v>
      </c>
      <c r="AK28" s="30">
        <f t="shared" si="21"/>
        <v>15</v>
      </c>
      <c r="AL28" s="22" t="s">
        <v>85</v>
      </c>
      <c r="AM28" s="28">
        <f>ROUND('前年度'!E18/'前年度'!D18,2)</f>
        <v>15.05</v>
      </c>
      <c r="AN28" s="29">
        <f>ROUND('当年度'!E18/'当年度'!D18,2)</f>
        <v>14.61</v>
      </c>
      <c r="AO28" s="25">
        <f t="shared" si="6"/>
        <v>97.08</v>
      </c>
      <c r="AQ28" s="30">
        <f t="shared" si="22"/>
        <v>5</v>
      </c>
      <c r="AR28" s="22" t="s">
        <v>85</v>
      </c>
      <c r="AS28" s="23">
        <f>ROUND('前年度'!F18/'前年度'!E18,0)</f>
        <v>32542</v>
      </c>
      <c r="AT28" s="24">
        <f>ROUND('当年度'!F18/'当年度'!E18,0)</f>
        <v>35867</v>
      </c>
      <c r="AU28" s="25">
        <f t="shared" si="7"/>
        <v>110.22</v>
      </c>
      <c r="AW28" s="30">
        <f t="shared" si="23"/>
        <v>14</v>
      </c>
      <c r="AX28" s="22" t="s">
        <v>85</v>
      </c>
      <c r="AY28" s="23">
        <f>ROUND('前年度'!I18/'前年度'!C18,0)</f>
        <v>180144</v>
      </c>
      <c r="AZ28" s="24">
        <f>ROUND('当年度'!I18/'当年度'!C18,0)</f>
        <v>176879</v>
      </c>
      <c r="BA28" s="25">
        <f t="shared" si="8"/>
        <v>98.19</v>
      </c>
      <c r="BC28" s="30">
        <f t="shared" si="24"/>
        <v>12</v>
      </c>
      <c r="BD28" s="22" t="s">
        <v>85</v>
      </c>
      <c r="BE28" s="26">
        <f>ROUND('前年度'!G18/'前年度'!C18*100,3)</f>
        <v>1180.985</v>
      </c>
      <c r="BF28" s="27">
        <f>ROUND('当年度'!G18/'当年度'!C18*100,3)</f>
        <v>1183.016</v>
      </c>
      <c r="BG28" s="25">
        <f t="shared" si="9"/>
        <v>100.17</v>
      </c>
      <c r="BI28" s="30">
        <f t="shared" si="25"/>
        <v>6</v>
      </c>
      <c r="BJ28" s="22" t="s">
        <v>85</v>
      </c>
      <c r="BK28" s="28">
        <f>ROUND('前年度'!H18/'前年度'!G18,2)</f>
        <v>1.66</v>
      </c>
      <c r="BL28" s="29">
        <f>ROUND('当年度'!H18/'当年度'!G18,2)</f>
        <v>1.62</v>
      </c>
      <c r="BM28" s="25">
        <f t="shared" si="10"/>
        <v>97.59</v>
      </c>
      <c r="BO28" s="30">
        <f t="shared" si="26"/>
        <v>8</v>
      </c>
      <c r="BP28" s="22" t="s">
        <v>85</v>
      </c>
      <c r="BQ28" s="23">
        <f>ROUND('前年度'!I18/'前年度'!H18,0)</f>
        <v>9208</v>
      </c>
      <c r="BR28" s="24">
        <f>ROUND('当年度'!I18/'当年度'!H18,0)</f>
        <v>9205</v>
      </c>
      <c r="BS28" s="25">
        <f t="shared" si="11"/>
        <v>99.97</v>
      </c>
      <c r="BU28" s="30">
        <f t="shared" si="27"/>
        <v>12</v>
      </c>
      <c r="BV28" s="22" t="s">
        <v>85</v>
      </c>
      <c r="BW28" s="23">
        <f>ROUND('前年度'!L18/'前年度'!C18,0)</f>
        <v>25891</v>
      </c>
      <c r="BX28" s="24">
        <f>ROUND('当年度'!L18/'当年度'!C18,0)</f>
        <v>25982</v>
      </c>
      <c r="BY28" s="25">
        <f t="shared" si="12"/>
        <v>100.35</v>
      </c>
      <c r="CA28" s="30">
        <f t="shared" si="28"/>
        <v>8</v>
      </c>
      <c r="CB28" s="22" t="s">
        <v>85</v>
      </c>
      <c r="CC28" s="26">
        <f>ROUND('前年度'!J18/'前年度'!C18*100,3)</f>
        <v>165.575</v>
      </c>
      <c r="CD28" s="27">
        <f>ROUND('当年度'!J18/'当年度'!C18*100,3)</f>
        <v>166.461</v>
      </c>
      <c r="CE28" s="25">
        <f t="shared" si="13"/>
        <v>100.54</v>
      </c>
      <c r="CG28" s="30">
        <f t="shared" si="29"/>
        <v>16</v>
      </c>
      <c r="CH28" s="22" t="s">
        <v>85</v>
      </c>
      <c r="CI28" s="28">
        <f>ROUND('前年度'!K18/'前年度'!J18,2)</f>
        <v>2.2</v>
      </c>
      <c r="CJ28" s="29">
        <f>ROUND('当年度'!K18/'当年度'!J18,2)</f>
        <v>2.17</v>
      </c>
      <c r="CK28" s="25">
        <f t="shared" si="14"/>
        <v>98.64</v>
      </c>
      <c r="CM28" s="30">
        <f t="shared" si="30"/>
        <v>4</v>
      </c>
      <c r="CN28" s="22" t="s">
        <v>85</v>
      </c>
      <c r="CO28" s="23">
        <f>ROUND('前年度'!L18/'前年度'!K18,0)</f>
        <v>7093</v>
      </c>
      <c r="CP28" s="24">
        <f>ROUND('当年度'!L18/'当年度'!K18,0)</f>
        <v>7205</v>
      </c>
      <c r="CQ28" s="25">
        <f t="shared" si="15"/>
        <v>101.58</v>
      </c>
    </row>
    <row r="29" spans="1:95" ht="15.75" customHeight="1">
      <c r="A29" s="30">
        <f t="shared" si="31"/>
        <v>13</v>
      </c>
      <c r="B29" s="22" t="s">
        <v>86</v>
      </c>
      <c r="C29" s="23">
        <f>ROUND('前年度'!O19/'前年度'!C19,0)</f>
        <v>428667</v>
      </c>
      <c r="D29" s="24">
        <f>ROUND('当年度'!O19/'当年度'!C19,0)</f>
        <v>444964</v>
      </c>
      <c r="E29" s="25">
        <f t="shared" si="0"/>
        <v>103.8</v>
      </c>
      <c r="G29" s="30">
        <f t="shared" si="16"/>
        <v>11</v>
      </c>
      <c r="H29" s="22" t="s">
        <v>86</v>
      </c>
      <c r="I29" s="26">
        <f>ROUND('前年度'!M19/'前年度'!C19*100,3)</f>
        <v>1435.452</v>
      </c>
      <c r="J29" s="27">
        <f>ROUND('当年度'!M19/'当年度'!C19*100,3)</f>
        <v>1408.091</v>
      </c>
      <c r="K29" s="25">
        <f t="shared" si="1"/>
        <v>98.09</v>
      </c>
      <c r="M29" s="30">
        <f t="shared" si="17"/>
        <v>15</v>
      </c>
      <c r="N29" s="22" t="s">
        <v>86</v>
      </c>
      <c r="O29" s="28">
        <f>ROUND('前年度'!N19/'前年度'!M19,2)</f>
        <v>2.05</v>
      </c>
      <c r="P29" s="29">
        <f>ROUND('当年度'!N19/'当年度'!M19,2)</f>
        <v>2.07</v>
      </c>
      <c r="Q29" s="25">
        <f t="shared" si="2"/>
        <v>100.98</v>
      </c>
      <c r="S29" s="30">
        <f t="shared" si="18"/>
        <v>5</v>
      </c>
      <c r="T29" s="22" t="s">
        <v>86</v>
      </c>
      <c r="U29" s="23">
        <f>ROUND('前年度'!O19/'前年度'!N19,0)</f>
        <v>14532</v>
      </c>
      <c r="V29" s="24">
        <f>ROUND('当年度'!O19/'当年度'!N19,0)</f>
        <v>15282</v>
      </c>
      <c r="W29" s="25">
        <f t="shared" si="3"/>
        <v>105.16</v>
      </c>
      <c r="Y29" s="30">
        <f t="shared" si="19"/>
        <v>14</v>
      </c>
      <c r="Z29" s="22" t="s">
        <v>86</v>
      </c>
      <c r="AA29" s="23">
        <f>ROUND('前年度'!F19/'前年度'!C19,0)</f>
        <v>216670</v>
      </c>
      <c r="AB29" s="24">
        <f>ROUND('当年度'!F19/'当年度'!C19,0)</f>
        <v>237768</v>
      </c>
      <c r="AC29" s="25">
        <f t="shared" si="4"/>
        <v>109.74</v>
      </c>
      <c r="AE29" s="30">
        <f t="shared" si="20"/>
        <v>17</v>
      </c>
      <c r="AF29" s="22" t="s">
        <v>86</v>
      </c>
      <c r="AG29" s="26">
        <f>ROUND('前年度'!D19/'前年度'!C19*100,3)</f>
        <v>42.784</v>
      </c>
      <c r="AH29" s="27">
        <f>ROUND('当年度'!D19/'当年度'!C19*100,3)</f>
        <v>44.071</v>
      </c>
      <c r="AI29" s="25">
        <f t="shared" si="5"/>
        <v>103.01</v>
      </c>
      <c r="AK29" s="30">
        <f t="shared" si="21"/>
        <v>11</v>
      </c>
      <c r="AL29" s="22" t="s">
        <v>86</v>
      </c>
      <c r="AM29" s="28">
        <f>ROUND('前年度'!E19/'前年度'!D19,2)</f>
        <v>14.84</v>
      </c>
      <c r="AN29" s="29">
        <f>ROUND('当年度'!E19/'当年度'!D19,2)</f>
        <v>15.1</v>
      </c>
      <c r="AO29" s="25">
        <f t="shared" si="6"/>
        <v>101.75</v>
      </c>
      <c r="AQ29" s="30">
        <f t="shared" si="22"/>
        <v>6</v>
      </c>
      <c r="AR29" s="22" t="s">
        <v>86</v>
      </c>
      <c r="AS29" s="23">
        <f>ROUND('前年度'!F19/'前年度'!E19,0)</f>
        <v>34115</v>
      </c>
      <c r="AT29" s="24">
        <f>ROUND('当年度'!F19/'当年度'!E19,0)</f>
        <v>35737</v>
      </c>
      <c r="AU29" s="25">
        <f t="shared" si="7"/>
        <v>104.75</v>
      </c>
      <c r="AW29" s="30">
        <f t="shared" si="23"/>
        <v>10</v>
      </c>
      <c r="AX29" s="22" t="s">
        <v>86</v>
      </c>
      <c r="AY29" s="23">
        <f>ROUND('前年度'!I19/'前年度'!C19,0)</f>
        <v>187125</v>
      </c>
      <c r="AZ29" s="24">
        <f>ROUND('当年度'!I19/'当年度'!C19,0)</f>
        <v>181823</v>
      </c>
      <c r="BA29" s="25">
        <f t="shared" si="8"/>
        <v>97.17</v>
      </c>
      <c r="BC29" s="30">
        <f t="shared" si="24"/>
        <v>10</v>
      </c>
      <c r="BD29" s="22" t="s">
        <v>86</v>
      </c>
      <c r="BE29" s="26">
        <f>ROUND('前年度'!G19/'前年度'!C19*100,3)</f>
        <v>1238.384</v>
      </c>
      <c r="BF29" s="27">
        <f>ROUND('当年度'!G19/'当年度'!C19*100,3)</f>
        <v>1203.489</v>
      </c>
      <c r="BG29" s="25">
        <f t="shared" si="9"/>
        <v>97.18</v>
      </c>
      <c r="BI29" s="30">
        <f t="shared" si="25"/>
        <v>16</v>
      </c>
      <c r="BJ29" s="22" t="s">
        <v>86</v>
      </c>
      <c r="BK29" s="28">
        <f>ROUND('前年度'!H19/'前年度'!G19,2)</f>
        <v>1.57</v>
      </c>
      <c r="BL29" s="29">
        <f>ROUND('当年度'!H19/'当年度'!G19,2)</f>
        <v>1.55</v>
      </c>
      <c r="BM29" s="25">
        <f t="shared" si="10"/>
        <v>98.73</v>
      </c>
      <c r="BO29" s="30">
        <f t="shared" si="26"/>
        <v>6</v>
      </c>
      <c r="BP29" s="22" t="s">
        <v>86</v>
      </c>
      <c r="BQ29" s="23">
        <f>ROUND('前年度'!I19/'前年度'!H19,0)</f>
        <v>9618</v>
      </c>
      <c r="BR29" s="24">
        <f>ROUND('当年度'!I19/'当年度'!H19,0)</f>
        <v>9755</v>
      </c>
      <c r="BS29" s="25">
        <f t="shared" si="11"/>
        <v>101.42</v>
      </c>
      <c r="BU29" s="30">
        <f t="shared" si="27"/>
        <v>14</v>
      </c>
      <c r="BV29" s="22" t="s">
        <v>86</v>
      </c>
      <c r="BW29" s="23">
        <f>ROUND('前年度'!L19/'前年度'!C19,0)</f>
        <v>24871</v>
      </c>
      <c r="BX29" s="24">
        <f>ROUND('当年度'!L19/'当年度'!C19,0)</f>
        <v>25373</v>
      </c>
      <c r="BY29" s="25">
        <f t="shared" si="12"/>
        <v>102.02</v>
      </c>
      <c r="CA29" s="30">
        <f t="shared" si="28"/>
        <v>13</v>
      </c>
      <c r="CB29" s="22" t="s">
        <v>86</v>
      </c>
      <c r="CC29" s="26">
        <f>ROUND('前年度'!J19/'前年度'!C19*100,3)</f>
        <v>154.284</v>
      </c>
      <c r="CD29" s="27">
        <f>ROUND('当年度'!J19/'当年度'!C19*100,3)</f>
        <v>160.531</v>
      </c>
      <c r="CE29" s="25">
        <f t="shared" si="13"/>
        <v>104.05</v>
      </c>
      <c r="CG29" s="30">
        <f t="shared" si="29"/>
        <v>8</v>
      </c>
      <c r="CH29" s="22" t="s">
        <v>86</v>
      </c>
      <c r="CI29" s="28">
        <f>ROUND('前年度'!K19/'前年度'!J19,2)</f>
        <v>2.39</v>
      </c>
      <c r="CJ29" s="29">
        <f>ROUND('当年度'!K19/'当年度'!J19,2)</f>
        <v>2.38</v>
      </c>
      <c r="CK29" s="25">
        <f t="shared" si="14"/>
        <v>99.58</v>
      </c>
      <c r="CM29" s="30">
        <f t="shared" si="30"/>
        <v>14</v>
      </c>
      <c r="CN29" s="22" t="s">
        <v>86</v>
      </c>
      <c r="CO29" s="23">
        <f>ROUND('前年度'!L19/'前年度'!K19,0)</f>
        <v>6738</v>
      </c>
      <c r="CP29" s="24">
        <f>ROUND('当年度'!L19/'当年度'!K19,0)</f>
        <v>6634</v>
      </c>
      <c r="CQ29" s="25">
        <f t="shared" si="15"/>
        <v>98.46</v>
      </c>
    </row>
    <row r="30" spans="1:95" ht="15.75" customHeight="1">
      <c r="A30" s="30">
        <f t="shared" si="31"/>
        <v>20</v>
      </c>
      <c r="B30" s="22" t="s">
        <v>87</v>
      </c>
      <c r="C30" s="23">
        <f>ROUND('前年度'!O20/'前年度'!C20,0)</f>
        <v>274388</v>
      </c>
      <c r="D30" s="24">
        <f>ROUND('当年度'!O20/'当年度'!C20,0)</f>
        <v>264116</v>
      </c>
      <c r="E30" s="25">
        <f t="shared" si="0"/>
        <v>96.26</v>
      </c>
      <c r="G30" s="30">
        <f t="shared" si="16"/>
        <v>19</v>
      </c>
      <c r="H30" s="22" t="s">
        <v>87</v>
      </c>
      <c r="I30" s="26">
        <f>ROUND('前年度'!M20/'前年度'!C20*100,3)</f>
        <v>1206.324</v>
      </c>
      <c r="J30" s="27">
        <f>ROUND('当年度'!M20/'当年度'!C20*100,3)</f>
        <v>1223.954</v>
      </c>
      <c r="K30" s="25">
        <f t="shared" si="1"/>
        <v>101.46</v>
      </c>
      <c r="M30" s="30">
        <f t="shared" si="17"/>
        <v>20</v>
      </c>
      <c r="N30" s="22" t="s">
        <v>87</v>
      </c>
      <c r="O30" s="28">
        <f>ROUND('前年度'!N20/'前年度'!M20,2)</f>
        <v>3.16</v>
      </c>
      <c r="P30" s="29">
        <f>ROUND('当年度'!N20/'当年度'!M20,2)</f>
        <v>1.72</v>
      </c>
      <c r="Q30" s="25">
        <f t="shared" si="2"/>
        <v>54.43</v>
      </c>
      <c r="S30" s="30">
        <f t="shared" si="18"/>
        <v>20</v>
      </c>
      <c r="T30" s="22" t="s">
        <v>87</v>
      </c>
      <c r="U30" s="23">
        <f>ROUND('前年度'!O20/'前年度'!N20,0)</f>
        <v>7192</v>
      </c>
      <c r="V30" s="24">
        <f>ROUND('当年度'!O20/'当年度'!N20,0)</f>
        <v>12523</v>
      </c>
      <c r="W30" s="25">
        <f t="shared" si="3"/>
        <v>174.12</v>
      </c>
      <c r="Y30" s="30">
        <f t="shared" si="19"/>
        <v>20</v>
      </c>
      <c r="Z30" s="22" t="s">
        <v>87</v>
      </c>
      <c r="AA30" s="23">
        <f>ROUND('前年度'!F20/'前年度'!C20,0)</f>
        <v>122327</v>
      </c>
      <c r="AB30" s="24">
        <f>ROUND('当年度'!F20/'当年度'!C20,0)</f>
        <v>108145</v>
      </c>
      <c r="AC30" s="25">
        <f t="shared" si="4"/>
        <v>88.41</v>
      </c>
      <c r="AE30" s="30">
        <f t="shared" si="20"/>
        <v>20</v>
      </c>
      <c r="AF30" s="22" t="s">
        <v>87</v>
      </c>
      <c r="AG30" s="26">
        <f>ROUND('前年度'!D20/'前年度'!C20*100,3)</f>
        <v>26.087</v>
      </c>
      <c r="AH30" s="27">
        <f>ROUND('当年度'!D20/'当年度'!C20*100,3)</f>
        <v>21.673</v>
      </c>
      <c r="AI30" s="25">
        <f t="shared" si="5"/>
        <v>83.08</v>
      </c>
      <c r="AK30" s="30">
        <f t="shared" si="21"/>
        <v>19</v>
      </c>
      <c r="AL30" s="22" t="s">
        <v>87</v>
      </c>
      <c r="AM30" s="28">
        <f>ROUND('前年度'!E20/'前年度'!D20,2)</f>
        <v>9.38</v>
      </c>
      <c r="AN30" s="29">
        <f>ROUND('当年度'!E20/'当年度'!D20,2)</f>
        <v>12.11</v>
      </c>
      <c r="AO30" s="25">
        <f t="shared" si="6"/>
        <v>129.1</v>
      </c>
      <c r="AQ30" s="30">
        <f t="shared" si="22"/>
        <v>3</v>
      </c>
      <c r="AR30" s="22" t="s">
        <v>87</v>
      </c>
      <c r="AS30" s="23">
        <f>ROUND('前年度'!F20/'前年度'!E20,0)</f>
        <v>49998</v>
      </c>
      <c r="AT30" s="24">
        <f>ROUND('当年度'!F20/'当年度'!E20,0)</f>
        <v>41221</v>
      </c>
      <c r="AU30" s="25">
        <f t="shared" si="7"/>
        <v>82.45</v>
      </c>
      <c r="AW30" s="30">
        <f t="shared" si="23"/>
        <v>19</v>
      </c>
      <c r="AX30" s="22" t="s">
        <v>87</v>
      </c>
      <c r="AY30" s="23">
        <f>ROUND('前年度'!I20/'前年度'!C20,0)</f>
        <v>141402</v>
      </c>
      <c r="AZ30" s="24">
        <f>ROUND('当年度'!I20/'当年度'!C20,0)</f>
        <v>145039</v>
      </c>
      <c r="BA30" s="25">
        <f t="shared" si="8"/>
        <v>102.57</v>
      </c>
      <c r="BC30" s="30">
        <f t="shared" si="24"/>
        <v>19</v>
      </c>
      <c r="BD30" s="22" t="s">
        <v>87</v>
      </c>
      <c r="BE30" s="26">
        <f>ROUND('前年度'!G20/'前年度'!C20*100,3)</f>
        <v>1094.466</v>
      </c>
      <c r="BF30" s="27">
        <f>ROUND('当年度'!G20/'当年度'!C20*100,3)</f>
        <v>1103.042</v>
      </c>
      <c r="BG30" s="25">
        <f t="shared" si="9"/>
        <v>100.78</v>
      </c>
      <c r="BI30" s="30">
        <f t="shared" si="25"/>
        <v>18</v>
      </c>
      <c r="BJ30" s="22" t="s">
        <v>87</v>
      </c>
      <c r="BK30" s="28">
        <f>ROUND('前年度'!H20/'前年度'!G20,2)</f>
        <v>3.1</v>
      </c>
      <c r="BL30" s="29">
        <f>ROUND('当年度'!H20/'当年度'!G20,2)</f>
        <v>1.5</v>
      </c>
      <c r="BM30" s="25">
        <f t="shared" si="10"/>
        <v>48.39</v>
      </c>
      <c r="BO30" s="30">
        <f t="shared" si="26"/>
        <v>16</v>
      </c>
      <c r="BP30" s="22" t="s">
        <v>87</v>
      </c>
      <c r="BQ30" s="23">
        <f>ROUND('前年度'!I20/'前年度'!H20,0)</f>
        <v>4173</v>
      </c>
      <c r="BR30" s="24">
        <f>ROUND('当年度'!I20/'当年度'!H20,0)</f>
        <v>8751</v>
      </c>
      <c r="BS30" s="25">
        <f t="shared" si="11"/>
        <v>209.71</v>
      </c>
      <c r="BU30" s="30">
        <f t="shared" si="27"/>
        <v>20</v>
      </c>
      <c r="BV30" s="22" t="s">
        <v>87</v>
      </c>
      <c r="BW30" s="23">
        <f>ROUND('前年度'!L20/'前年度'!C20,0)</f>
        <v>10659</v>
      </c>
      <c r="BX30" s="24">
        <f>ROUND('当年度'!L20/'当年度'!C20,0)</f>
        <v>10932</v>
      </c>
      <c r="BY30" s="25">
        <f t="shared" si="12"/>
        <v>102.56</v>
      </c>
      <c r="CA30" s="30">
        <f t="shared" si="28"/>
        <v>20</v>
      </c>
      <c r="CB30" s="22" t="s">
        <v>87</v>
      </c>
      <c r="CC30" s="26">
        <f>ROUND('前年度'!J20/'前年度'!C20*100,3)</f>
        <v>85.771</v>
      </c>
      <c r="CD30" s="27">
        <f>ROUND('当年度'!J20/'当年度'!C20*100,3)</f>
        <v>99.24</v>
      </c>
      <c r="CE30" s="25">
        <f t="shared" si="13"/>
        <v>115.7</v>
      </c>
      <c r="CG30" s="30">
        <f t="shared" si="29"/>
        <v>20</v>
      </c>
      <c r="CH30" s="22" t="s">
        <v>87</v>
      </c>
      <c r="CI30" s="28">
        <f>ROUND('前年度'!K20/'前年度'!J20,2)</f>
        <v>2.12</v>
      </c>
      <c r="CJ30" s="29">
        <f>ROUND('当年度'!K20/'当年度'!J20,2)</f>
        <v>1.91</v>
      </c>
      <c r="CK30" s="25">
        <f t="shared" si="14"/>
        <v>90.09</v>
      </c>
      <c r="CM30" s="30">
        <f t="shared" si="30"/>
        <v>20</v>
      </c>
      <c r="CN30" s="22" t="s">
        <v>87</v>
      </c>
      <c r="CO30" s="23">
        <f>ROUND('前年度'!L20/'前年度'!K20,0)</f>
        <v>5850</v>
      </c>
      <c r="CP30" s="24">
        <f>ROUND('当年度'!L20/'当年度'!K20,0)</f>
        <v>5774</v>
      </c>
      <c r="CQ30" s="25">
        <f t="shared" si="15"/>
        <v>98.7</v>
      </c>
    </row>
    <row r="31" spans="1:95" ht="15.75" customHeight="1">
      <c r="A31" s="31">
        <f t="shared" si="31"/>
        <v>19</v>
      </c>
      <c r="B31" s="32" t="s">
        <v>88</v>
      </c>
      <c r="C31" s="33">
        <f>ROUND('前年度'!O21/'前年度'!C21,0)</f>
        <v>310897</v>
      </c>
      <c r="D31" s="34">
        <f>ROUND('当年度'!O21/'当年度'!C21,0)</f>
        <v>292319</v>
      </c>
      <c r="E31" s="35">
        <f t="shared" si="0"/>
        <v>94.02</v>
      </c>
      <c r="G31" s="31">
        <f t="shared" si="16"/>
        <v>20</v>
      </c>
      <c r="H31" s="32" t="s">
        <v>88</v>
      </c>
      <c r="I31" s="36">
        <f>ROUND('前年度'!M21/'前年度'!C21*100,3)</f>
        <v>1080.636</v>
      </c>
      <c r="J31" s="37">
        <f>ROUND('当年度'!M21/'当年度'!C21*100,3)</f>
        <v>998.521</v>
      </c>
      <c r="K31" s="35">
        <f t="shared" si="1"/>
        <v>92.4</v>
      </c>
      <c r="M31" s="31">
        <f t="shared" si="17"/>
        <v>18</v>
      </c>
      <c r="N31" s="32" t="s">
        <v>88</v>
      </c>
      <c r="O31" s="38">
        <f>ROUND('前年度'!N21/'前年度'!M21,2)</f>
        <v>1.97</v>
      </c>
      <c r="P31" s="39">
        <f>ROUND('当年度'!N21/'当年度'!M21,2)</f>
        <v>1.85</v>
      </c>
      <c r="Q31" s="35">
        <f t="shared" si="2"/>
        <v>93.91</v>
      </c>
      <c r="S31" s="31">
        <f t="shared" si="18"/>
        <v>3</v>
      </c>
      <c r="T31" s="32" t="s">
        <v>88</v>
      </c>
      <c r="U31" s="33">
        <f>ROUND('前年度'!O21/'前年度'!N21,0)</f>
        <v>14627</v>
      </c>
      <c r="V31" s="34">
        <f>ROUND('当年度'!O21/'当年度'!N21,0)</f>
        <v>15831</v>
      </c>
      <c r="W31" s="35">
        <f t="shared" si="3"/>
        <v>108.23</v>
      </c>
      <c r="Y31" s="31">
        <f t="shared" si="19"/>
        <v>19</v>
      </c>
      <c r="Z31" s="32" t="s">
        <v>88</v>
      </c>
      <c r="AA31" s="33">
        <f>ROUND('前年度'!F21/'前年度'!C21,0)</f>
        <v>140512</v>
      </c>
      <c r="AB31" s="34">
        <f>ROUND('当年度'!F21/'当年度'!C21,0)</f>
        <v>139172</v>
      </c>
      <c r="AC31" s="35">
        <f t="shared" si="4"/>
        <v>99.05</v>
      </c>
      <c r="AE31" s="31">
        <f t="shared" si="20"/>
        <v>19</v>
      </c>
      <c r="AF31" s="32" t="s">
        <v>88</v>
      </c>
      <c r="AG31" s="36">
        <f>ROUND('前年度'!D21/'前年度'!C21*100,3)</f>
        <v>27.168</v>
      </c>
      <c r="AH31" s="37">
        <f>ROUND('当年度'!D21/'当年度'!C21*100,3)</f>
        <v>23.373</v>
      </c>
      <c r="AI31" s="35">
        <f t="shared" si="5"/>
        <v>86.03</v>
      </c>
      <c r="AK31" s="31">
        <f t="shared" si="21"/>
        <v>20</v>
      </c>
      <c r="AL31" s="32" t="s">
        <v>88</v>
      </c>
      <c r="AM31" s="38">
        <f>ROUND('前年度'!E21/'前年度'!D21,2)</f>
        <v>12.09</v>
      </c>
      <c r="AN31" s="39">
        <f>ROUND('当年度'!E21/'当年度'!D21,2)</f>
        <v>9.94</v>
      </c>
      <c r="AO31" s="35">
        <f t="shared" si="6"/>
        <v>82.22</v>
      </c>
      <c r="AQ31" s="31">
        <f t="shared" si="22"/>
        <v>1</v>
      </c>
      <c r="AR31" s="32" t="s">
        <v>88</v>
      </c>
      <c r="AS31" s="33">
        <f>ROUND('前年度'!F21/'前年度'!E21,0)</f>
        <v>42797</v>
      </c>
      <c r="AT31" s="34">
        <f>ROUND('当年度'!F21/'当年度'!E21,0)</f>
        <v>59924</v>
      </c>
      <c r="AU31" s="35">
        <f t="shared" si="7"/>
        <v>140.02</v>
      </c>
      <c r="AW31" s="31">
        <f t="shared" si="23"/>
        <v>20</v>
      </c>
      <c r="AX31" s="32" t="s">
        <v>88</v>
      </c>
      <c r="AY31" s="33">
        <f>ROUND('前年度'!I21/'前年度'!C21,0)</f>
        <v>143922</v>
      </c>
      <c r="AZ31" s="34">
        <f>ROUND('当年度'!I21/'当年度'!C21,0)</f>
        <v>128148</v>
      </c>
      <c r="BA31" s="35">
        <f t="shared" si="8"/>
        <v>89.04</v>
      </c>
      <c r="BC31" s="31">
        <f t="shared" si="24"/>
        <v>20</v>
      </c>
      <c r="BD31" s="32" t="s">
        <v>88</v>
      </c>
      <c r="BE31" s="36">
        <f>ROUND('前年度'!G21/'前年度'!C21*100,3)</f>
        <v>829.769</v>
      </c>
      <c r="BF31" s="37">
        <f>ROUND('当年度'!G21/'当年度'!C21*100,3)</f>
        <v>761.834</v>
      </c>
      <c r="BG31" s="35">
        <f t="shared" si="9"/>
        <v>91.81</v>
      </c>
      <c r="BI31" s="31">
        <f t="shared" si="25"/>
        <v>15</v>
      </c>
      <c r="BJ31" s="32" t="s">
        <v>88</v>
      </c>
      <c r="BK31" s="38">
        <f>ROUND('前年度'!H21/'前年度'!G21,2)</f>
        <v>1.6</v>
      </c>
      <c r="BL31" s="39">
        <f>ROUND('当年度'!H21/'当年度'!G21,2)</f>
        <v>1.56</v>
      </c>
      <c r="BM31" s="35">
        <f t="shared" si="10"/>
        <v>97.5</v>
      </c>
      <c r="BO31" s="31">
        <f t="shared" si="26"/>
        <v>2</v>
      </c>
      <c r="BP31" s="32" t="s">
        <v>88</v>
      </c>
      <c r="BQ31" s="33">
        <f>ROUND('前年度'!I21/'前年度'!H21,0)</f>
        <v>10844</v>
      </c>
      <c r="BR31" s="34">
        <f>ROUND('当年度'!I21/'当年度'!H21,0)</f>
        <v>10796</v>
      </c>
      <c r="BS31" s="35">
        <f t="shared" si="11"/>
        <v>99.56</v>
      </c>
      <c r="BU31" s="31">
        <f t="shared" si="27"/>
        <v>16</v>
      </c>
      <c r="BV31" s="32" t="s">
        <v>88</v>
      </c>
      <c r="BW31" s="33">
        <f>ROUND('前年度'!L21/'前年度'!C21,0)</f>
        <v>26463</v>
      </c>
      <c r="BX31" s="40">
        <f>ROUND('当年度'!L21/'当年度'!C21,0)</f>
        <v>24999</v>
      </c>
      <c r="BY31" s="35">
        <f t="shared" si="12"/>
        <v>94.47</v>
      </c>
      <c r="CA31" s="31">
        <f t="shared" si="28"/>
        <v>1</v>
      </c>
      <c r="CB31" s="32" t="s">
        <v>88</v>
      </c>
      <c r="CC31" s="36">
        <f>ROUND('前年度'!J21/'前年度'!C21*100,3)</f>
        <v>223.699</v>
      </c>
      <c r="CD31" s="41">
        <f>ROUND('当年度'!J21/'当年度'!C21*100,3)</f>
        <v>213.314</v>
      </c>
      <c r="CE31" s="35">
        <f t="shared" si="13"/>
        <v>95.36</v>
      </c>
      <c r="CG31" s="31">
        <f t="shared" si="29"/>
        <v>18</v>
      </c>
      <c r="CH31" s="32" t="s">
        <v>88</v>
      </c>
      <c r="CI31" s="38">
        <f>ROUND('前年度'!K21/'前年度'!J21,2)</f>
        <v>2.1</v>
      </c>
      <c r="CJ31" s="42">
        <f>ROUND('当年度'!K21/'当年度'!J21,2)</f>
        <v>2</v>
      </c>
      <c r="CK31" s="35">
        <f t="shared" si="14"/>
        <v>95.24</v>
      </c>
      <c r="CM31" s="31">
        <f t="shared" si="30"/>
        <v>19</v>
      </c>
      <c r="CN31" s="32" t="s">
        <v>88</v>
      </c>
      <c r="CO31" s="33">
        <f>ROUND('前年度'!L21/'前年度'!K21,0)</f>
        <v>5631</v>
      </c>
      <c r="CP31" s="40">
        <f>ROUND('当年度'!L21/'当年度'!K21,0)</f>
        <v>5851</v>
      </c>
      <c r="CQ31" s="35">
        <f t="shared" si="15"/>
        <v>103.91</v>
      </c>
    </row>
    <row r="32" spans="1:94" s="46" customFormat="1" ht="12">
      <c r="A32" s="43"/>
      <c r="B32" s="44"/>
      <c r="C32" s="44"/>
      <c r="D32" s="45"/>
      <c r="E32" s="45"/>
      <c r="G32" s="43"/>
      <c r="H32" s="44"/>
      <c r="I32" s="44"/>
      <c r="J32" s="45"/>
      <c r="K32" s="45"/>
      <c r="M32" s="43"/>
      <c r="N32" s="44"/>
      <c r="O32" s="44"/>
      <c r="P32" s="45"/>
      <c r="Q32" s="45"/>
      <c r="S32" s="43"/>
      <c r="T32" s="44"/>
      <c r="U32" s="44"/>
      <c r="V32" s="45"/>
      <c r="Y32" s="43"/>
      <c r="Z32" s="44"/>
      <c r="AA32" s="44"/>
      <c r="AB32" s="45"/>
      <c r="AC32" s="45"/>
      <c r="AE32" s="43"/>
      <c r="AF32" s="44"/>
      <c r="AG32" s="44"/>
      <c r="AH32" s="45"/>
      <c r="AI32" s="45"/>
      <c r="AK32" s="43"/>
      <c r="AL32" s="44"/>
      <c r="AM32" s="44"/>
      <c r="AN32" s="45"/>
      <c r="AO32" s="45"/>
      <c r="AQ32" s="43"/>
      <c r="AR32" s="44"/>
      <c r="AS32" s="44"/>
      <c r="AT32" s="45"/>
      <c r="AW32" s="43"/>
      <c r="AX32" s="44"/>
      <c r="AY32" s="44"/>
      <c r="AZ32" s="45"/>
      <c r="BA32" s="45"/>
      <c r="BC32" s="43"/>
      <c r="BD32" s="44"/>
      <c r="BE32" s="44"/>
      <c r="BF32" s="45"/>
      <c r="BG32" s="45"/>
      <c r="BI32" s="43"/>
      <c r="BJ32" s="44"/>
      <c r="BK32" s="44"/>
      <c r="BL32" s="45"/>
      <c r="BM32" s="45"/>
      <c r="BO32" s="43"/>
      <c r="BP32" s="44"/>
      <c r="BQ32" s="44"/>
      <c r="BR32" s="45"/>
      <c r="BU32" s="43"/>
      <c r="BV32" s="44"/>
      <c r="BW32" s="44"/>
      <c r="BX32" s="45"/>
      <c r="BY32" s="45"/>
      <c r="CA32" s="43"/>
      <c r="CB32" s="44"/>
      <c r="CC32" s="44"/>
      <c r="CD32" s="45"/>
      <c r="CE32" s="45"/>
      <c r="CG32" s="43"/>
      <c r="CH32" s="44"/>
      <c r="CI32" s="44"/>
      <c r="CJ32" s="45"/>
      <c r="CK32" s="45"/>
      <c r="CM32" s="43"/>
      <c r="CN32" s="44"/>
      <c r="CO32" s="44"/>
      <c r="CP32" s="45"/>
    </row>
    <row r="33" spans="1:95" s="3" customFormat="1" ht="11.25" customHeight="1">
      <c r="A33" s="101" t="s">
        <v>89</v>
      </c>
      <c r="B33" s="116"/>
      <c r="C33" s="116"/>
      <c r="D33" s="116"/>
      <c r="E33" s="47"/>
      <c r="G33" s="101" t="s">
        <v>90</v>
      </c>
      <c r="H33" s="116"/>
      <c r="I33" s="116"/>
      <c r="J33" s="116"/>
      <c r="K33" s="47"/>
      <c r="M33" s="101" t="s">
        <v>91</v>
      </c>
      <c r="N33" s="116"/>
      <c r="O33" s="116"/>
      <c r="P33" s="116"/>
      <c r="Q33" s="47"/>
      <c r="S33" s="101" t="s">
        <v>92</v>
      </c>
      <c r="T33" s="116"/>
      <c r="U33" s="116"/>
      <c r="V33" s="116"/>
      <c r="Y33" s="101" t="s">
        <v>93</v>
      </c>
      <c r="Z33" s="116"/>
      <c r="AA33" s="116"/>
      <c r="AB33" s="116"/>
      <c r="AC33" s="104"/>
      <c r="AE33" s="101" t="s">
        <v>94</v>
      </c>
      <c r="AF33" s="116"/>
      <c r="AG33" s="116"/>
      <c r="AH33" s="116"/>
      <c r="AI33" s="104"/>
      <c r="AK33" s="101" t="s">
        <v>95</v>
      </c>
      <c r="AL33" s="116"/>
      <c r="AM33" s="116"/>
      <c r="AN33" s="116"/>
      <c r="AO33" s="104"/>
      <c r="AQ33" s="101" t="s">
        <v>96</v>
      </c>
      <c r="AR33" s="116"/>
      <c r="AS33" s="116"/>
      <c r="AT33" s="116"/>
      <c r="AU33" s="104"/>
      <c r="AW33" s="101" t="s">
        <v>97</v>
      </c>
      <c r="AX33" s="116"/>
      <c r="AY33" s="116"/>
      <c r="AZ33" s="116"/>
      <c r="BA33" s="104"/>
      <c r="BC33" s="101" t="s">
        <v>98</v>
      </c>
      <c r="BD33" s="116"/>
      <c r="BE33" s="116"/>
      <c r="BF33" s="116"/>
      <c r="BG33" s="104"/>
      <c r="BI33" s="101" t="s">
        <v>99</v>
      </c>
      <c r="BJ33" s="116"/>
      <c r="BK33" s="116"/>
      <c r="BL33" s="116"/>
      <c r="BM33" s="104"/>
      <c r="BO33" s="101" t="s">
        <v>100</v>
      </c>
      <c r="BP33" s="116"/>
      <c r="BQ33" s="116"/>
      <c r="BR33" s="116"/>
      <c r="BS33" s="104"/>
      <c r="BU33" s="101" t="s">
        <v>101</v>
      </c>
      <c r="BV33" s="116"/>
      <c r="BW33" s="116"/>
      <c r="BX33" s="116"/>
      <c r="BY33" s="104"/>
      <c r="CA33" s="101" t="s">
        <v>102</v>
      </c>
      <c r="CB33" s="116"/>
      <c r="CC33" s="116"/>
      <c r="CD33" s="116"/>
      <c r="CE33" s="104"/>
      <c r="CG33" s="101" t="s">
        <v>103</v>
      </c>
      <c r="CH33" s="116"/>
      <c r="CI33" s="116"/>
      <c r="CJ33" s="116"/>
      <c r="CK33" s="104"/>
      <c r="CM33" s="101" t="s">
        <v>104</v>
      </c>
      <c r="CN33" s="116"/>
      <c r="CO33" s="116"/>
      <c r="CP33" s="116"/>
      <c r="CQ33" s="104"/>
    </row>
    <row r="34" spans="1:95" s="3" customFormat="1" ht="11.25" customHeight="1">
      <c r="A34" s="101"/>
      <c r="B34" s="116"/>
      <c r="C34" s="116"/>
      <c r="D34" s="116"/>
      <c r="E34" s="47"/>
      <c r="G34" s="101"/>
      <c r="H34" s="116"/>
      <c r="I34" s="116"/>
      <c r="J34" s="116"/>
      <c r="K34" s="47"/>
      <c r="M34" s="101"/>
      <c r="N34" s="116"/>
      <c r="O34" s="116"/>
      <c r="P34" s="116"/>
      <c r="Q34" s="47"/>
      <c r="S34" s="101"/>
      <c r="T34" s="116"/>
      <c r="U34" s="116"/>
      <c r="V34" s="116"/>
      <c r="Y34" s="101"/>
      <c r="Z34" s="116"/>
      <c r="AA34" s="116"/>
      <c r="AB34" s="116"/>
      <c r="AC34" s="104"/>
      <c r="AE34" s="101"/>
      <c r="AF34" s="116"/>
      <c r="AG34" s="116"/>
      <c r="AH34" s="116"/>
      <c r="AI34" s="104"/>
      <c r="AK34" s="101"/>
      <c r="AL34" s="116"/>
      <c r="AM34" s="116"/>
      <c r="AN34" s="116"/>
      <c r="AO34" s="104"/>
      <c r="AQ34" s="101"/>
      <c r="AR34" s="116"/>
      <c r="AS34" s="116"/>
      <c r="AT34" s="116"/>
      <c r="AU34" s="104"/>
      <c r="AW34" s="101"/>
      <c r="AX34" s="116"/>
      <c r="AY34" s="116"/>
      <c r="AZ34" s="116"/>
      <c r="BA34" s="104"/>
      <c r="BC34" s="101"/>
      <c r="BD34" s="116"/>
      <c r="BE34" s="116"/>
      <c r="BF34" s="116"/>
      <c r="BG34" s="104"/>
      <c r="BI34" s="101"/>
      <c r="BJ34" s="116"/>
      <c r="BK34" s="116"/>
      <c r="BL34" s="116"/>
      <c r="BM34" s="104"/>
      <c r="BO34" s="101"/>
      <c r="BP34" s="116"/>
      <c r="BQ34" s="116"/>
      <c r="BR34" s="116"/>
      <c r="BS34" s="104"/>
      <c r="BU34" s="101"/>
      <c r="BV34" s="116"/>
      <c r="BW34" s="116"/>
      <c r="BX34" s="116"/>
      <c r="BY34" s="104"/>
      <c r="CA34" s="101"/>
      <c r="CB34" s="116"/>
      <c r="CC34" s="116"/>
      <c r="CD34" s="116"/>
      <c r="CE34" s="104"/>
      <c r="CG34" s="101"/>
      <c r="CH34" s="116"/>
      <c r="CI34" s="116"/>
      <c r="CJ34" s="116"/>
      <c r="CK34" s="104"/>
      <c r="CM34" s="101"/>
      <c r="CN34" s="116"/>
      <c r="CO34" s="116"/>
      <c r="CP34" s="116"/>
      <c r="CQ34" s="104"/>
    </row>
    <row r="35" spans="1:95" s="3" customFormat="1" ht="11.25" customHeight="1">
      <c r="A35" s="101"/>
      <c r="B35" s="116"/>
      <c r="C35" s="116"/>
      <c r="D35" s="116"/>
      <c r="E35" s="47"/>
      <c r="G35" s="101"/>
      <c r="H35" s="116"/>
      <c r="I35" s="116"/>
      <c r="J35" s="116"/>
      <c r="K35" s="47"/>
      <c r="M35" s="101"/>
      <c r="N35" s="116"/>
      <c r="O35" s="116"/>
      <c r="P35" s="116"/>
      <c r="Q35" s="47"/>
      <c r="S35" s="101"/>
      <c r="T35" s="116"/>
      <c r="U35" s="116"/>
      <c r="V35" s="116"/>
      <c r="Y35" s="101"/>
      <c r="Z35" s="116"/>
      <c r="AA35" s="116"/>
      <c r="AB35" s="116"/>
      <c r="AC35" s="104"/>
      <c r="AE35" s="101"/>
      <c r="AF35" s="116"/>
      <c r="AG35" s="116"/>
      <c r="AH35" s="116"/>
      <c r="AI35" s="104"/>
      <c r="AK35" s="101"/>
      <c r="AL35" s="116"/>
      <c r="AM35" s="116"/>
      <c r="AN35" s="116"/>
      <c r="AO35" s="104"/>
      <c r="AQ35" s="101"/>
      <c r="AR35" s="116"/>
      <c r="AS35" s="116"/>
      <c r="AT35" s="116"/>
      <c r="AU35" s="104"/>
      <c r="AW35" s="101"/>
      <c r="AX35" s="116"/>
      <c r="AY35" s="116"/>
      <c r="AZ35" s="116"/>
      <c r="BA35" s="104"/>
      <c r="BC35" s="101"/>
      <c r="BD35" s="116"/>
      <c r="BE35" s="116"/>
      <c r="BF35" s="116"/>
      <c r="BG35" s="104"/>
      <c r="BI35" s="101"/>
      <c r="BJ35" s="116"/>
      <c r="BK35" s="116"/>
      <c r="BL35" s="116"/>
      <c r="BM35" s="104"/>
      <c r="BO35" s="101"/>
      <c r="BP35" s="116"/>
      <c r="BQ35" s="116"/>
      <c r="BR35" s="116"/>
      <c r="BS35" s="104"/>
      <c r="BU35" s="101"/>
      <c r="BV35" s="116"/>
      <c r="BW35" s="116"/>
      <c r="BX35" s="116"/>
      <c r="BY35" s="104"/>
      <c r="CA35" s="101"/>
      <c r="CB35" s="116"/>
      <c r="CC35" s="116"/>
      <c r="CD35" s="116"/>
      <c r="CE35" s="104"/>
      <c r="CG35" s="101"/>
      <c r="CH35" s="116"/>
      <c r="CI35" s="116"/>
      <c r="CJ35" s="116"/>
      <c r="CK35" s="104"/>
      <c r="CM35" s="101"/>
      <c r="CN35" s="116"/>
      <c r="CO35" s="116"/>
      <c r="CP35" s="116"/>
      <c r="CQ35" s="104"/>
    </row>
    <row r="36" spans="1:95" s="3" customFormat="1" ht="11.25" customHeight="1">
      <c r="A36" s="101"/>
      <c r="B36" s="116"/>
      <c r="C36" s="116"/>
      <c r="D36" s="116"/>
      <c r="E36" s="47"/>
      <c r="G36" s="101"/>
      <c r="H36" s="116"/>
      <c r="I36" s="116"/>
      <c r="J36" s="116"/>
      <c r="K36" s="47"/>
      <c r="M36" s="101"/>
      <c r="N36" s="116"/>
      <c r="O36" s="116"/>
      <c r="P36" s="116"/>
      <c r="Q36" s="47"/>
      <c r="S36" s="101"/>
      <c r="T36" s="116"/>
      <c r="U36" s="116"/>
      <c r="V36" s="116"/>
      <c r="Y36" s="101"/>
      <c r="Z36" s="116"/>
      <c r="AA36" s="116"/>
      <c r="AB36" s="116"/>
      <c r="AC36" s="104"/>
      <c r="AE36" s="101"/>
      <c r="AF36" s="116"/>
      <c r="AG36" s="116"/>
      <c r="AH36" s="116"/>
      <c r="AI36" s="104"/>
      <c r="AK36" s="101"/>
      <c r="AL36" s="116"/>
      <c r="AM36" s="116"/>
      <c r="AN36" s="116"/>
      <c r="AO36" s="104"/>
      <c r="AQ36" s="101"/>
      <c r="AR36" s="116"/>
      <c r="AS36" s="116"/>
      <c r="AT36" s="116"/>
      <c r="AU36" s="104"/>
      <c r="AW36" s="101"/>
      <c r="AX36" s="116"/>
      <c r="AY36" s="116"/>
      <c r="AZ36" s="116"/>
      <c r="BA36" s="104"/>
      <c r="BC36" s="101"/>
      <c r="BD36" s="116"/>
      <c r="BE36" s="116"/>
      <c r="BF36" s="116"/>
      <c r="BG36" s="104"/>
      <c r="BI36" s="101"/>
      <c r="BJ36" s="116"/>
      <c r="BK36" s="116"/>
      <c r="BL36" s="116"/>
      <c r="BM36" s="104"/>
      <c r="BO36" s="101"/>
      <c r="BP36" s="116"/>
      <c r="BQ36" s="116"/>
      <c r="BR36" s="116"/>
      <c r="BS36" s="104"/>
      <c r="BU36" s="101"/>
      <c r="BV36" s="116"/>
      <c r="BW36" s="116"/>
      <c r="BX36" s="116"/>
      <c r="BY36" s="104"/>
      <c r="CA36" s="101"/>
      <c r="CB36" s="116"/>
      <c r="CC36" s="116"/>
      <c r="CD36" s="116"/>
      <c r="CE36" s="104"/>
      <c r="CG36" s="101"/>
      <c r="CH36" s="116"/>
      <c r="CI36" s="116"/>
      <c r="CJ36" s="116"/>
      <c r="CK36" s="104"/>
      <c r="CM36" s="101"/>
      <c r="CN36" s="116"/>
      <c r="CO36" s="116"/>
      <c r="CP36" s="116"/>
      <c r="CQ36" s="104"/>
    </row>
    <row r="37" spans="1:95" s="3" customFormat="1" ht="11.25" customHeight="1">
      <c r="A37" s="101"/>
      <c r="B37" s="116"/>
      <c r="C37" s="116"/>
      <c r="D37" s="116"/>
      <c r="E37" s="47"/>
      <c r="G37" s="101"/>
      <c r="H37" s="116"/>
      <c r="I37" s="116"/>
      <c r="J37" s="116"/>
      <c r="K37" s="47"/>
      <c r="M37" s="101"/>
      <c r="N37" s="116"/>
      <c r="O37" s="116"/>
      <c r="P37" s="116"/>
      <c r="Q37" s="47"/>
      <c r="S37" s="101"/>
      <c r="T37" s="116"/>
      <c r="U37" s="116"/>
      <c r="V37" s="116"/>
      <c r="Y37" s="101"/>
      <c r="Z37" s="116"/>
      <c r="AA37" s="116"/>
      <c r="AB37" s="116"/>
      <c r="AC37" s="104"/>
      <c r="AE37" s="101"/>
      <c r="AF37" s="116"/>
      <c r="AG37" s="116"/>
      <c r="AH37" s="116"/>
      <c r="AI37" s="104"/>
      <c r="AK37" s="101"/>
      <c r="AL37" s="116"/>
      <c r="AM37" s="116"/>
      <c r="AN37" s="116"/>
      <c r="AO37" s="104"/>
      <c r="AQ37" s="101"/>
      <c r="AR37" s="116"/>
      <c r="AS37" s="116"/>
      <c r="AT37" s="116"/>
      <c r="AU37" s="104"/>
      <c r="AW37" s="101"/>
      <c r="AX37" s="116"/>
      <c r="AY37" s="116"/>
      <c r="AZ37" s="116"/>
      <c r="BA37" s="104"/>
      <c r="BC37" s="101"/>
      <c r="BD37" s="116"/>
      <c r="BE37" s="116"/>
      <c r="BF37" s="116"/>
      <c r="BG37" s="104"/>
      <c r="BI37" s="101"/>
      <c r="BJ37" s="116"/>
      <c r="BK37" s="116"/>
      <c r="BL37" s="116"/>
      <c r="BM37" s="104"/>
      <c r="BO37" s="101"/>
      <c r="BP37" s="116"/>
      <c r="BQ37" s="116"/>
      <c r="BR37" s="116"/>
      <c r="BS37" s="104"/>
      <c r="BU37" s="101"/>
      <c r="BV37" s="116"/>
      <c r="BW37" s="116"/>
      <c r="BX37" s="116"/>
      <c r="BY37" s="104"/>
      <c r="CA37" s="101"/>
      <c r="CB37" s="116"/>
      <c r="CC37" s="116"/>
      <c r="CD37" s="116"/>
      <c r="CE37" s="104"/>
      <c r="CG37" s="101"/>
      <c r="CH37" s="116"/>
      <c r="CI37" s="116"/>
      <c r="CJ37" s="116"/>
      <c r="CK37" s="104"/>
      <c r="CM37" s="101"/>
      <c r="CN37" s="116"/>
      <c r="CO37" s="116"/>
      <c r="CP37" s="116"/>
      <c r="CQ37" s="104"/>
    </row>
    <row r="38" spans="1:95" s="3" customFormat="1" ht="11.25" customHeight="1">
      <c r="A38" s="116"/>
      <c r="B38" s="116"/>
      <c r="C38" s="116"/>
      <c r="D38" s="116"/>
      <c r="E38" s="47"/>
      <c r="G38" s="116"/>
      <c r="H38" s="116"/>
      <c r="I38" s="116"/>
      <c r="J38" s="116"/>
      <c r="K38" s="47"/>
      <c r="M38" s="116"/>
      <c r="N38" s="116"/>
      <c r="O38" s="116"/>
      <c r="P38" s="116"/>
      <c r="Q38" s="47"/>
      <c r="S38" s="116"/>
      <c r="T38" s="116"/>
      <c r="U38" s="116"/>
      <c r="V38" s="116"/>
      <c r="Y38" s="116"/>
      <c r="Z38" s="116"/>
      <c r="AA38" s="116"/>
      <c r="AB38" s="116"/>
      <c r="AC38" s="104"/>
      <c r="AE38" s="116"/>
      <c r="AF38" s="116"/>
      <c r="AG38" s="116"/>
      <c r="AH38" s="116"/>
      <c r="AI38" s="104"/>
      <c r="AK38" s="116"/>
      <c r="AL38" s="116"/>
      <c r="AM38" s="116"/>
      <c r="AN38" s="116"/>
      <c r="AO38" s="104"/>
      <c r="AQ38" s="116"/>
      <c r="AR38" s="116"/>
      <c r="AS38" s="116"/>
      <c r="AT38" s="116"/>
      <c r="AU38" s="104"/>
      <c r="AW38" s="116"/>
      <c r="AX38" s="116"/>
      <c r="AY38" s="116"/>
      <c r="AZ38" s="116"/>
      <c r="BA38" s="104"/>
      <c r="BC38" s="116"/>
      <c r="BD38" s="116"/>
      <c r="BE38" s="116"/>
      <c r="BF38" s="116"/>
      <c r="BG38" s="104"/>
      <c r="BI38" s="116"/>
      <c r="BJ38" s="116"/>
      <c r="BK38" s="116"/>
      <c r="BL38" s="116"/>
      <c r="BM38" s="104"/>
      <c r="BO38" s="116"/>
      <c r="BP38" s="116"/>
      <c r="BQ38" s="116"/>
      <c r="BR38" s="116"/>
      <c r="BS38" s="104"/>
      <c r="BU38" s="116"/>
      <c r="BV38" s="116"/>
      <c r="BW38" s="116"/>
      <c r="BX38" s="116"/>
      <c r="BY38" s="104"/>
      <c r="CA38" s="116"/>
      <c r="CB38" s="116"/>
      <c r="CC38" s="116"/>
      <c r="CD38" s="116"/>
      <c r="CE38" s="104"/>
      <c r="CG38" s="116"/>
      <c r="CH38" s="116"/>
      <c r="CI38" s="116"/>
      <c r="CJ38" s="116"/>
      <c r="CK38" s="104"/>
      <c r="CM38" s="116"/>
      <c r="CN38" s="116"/>
      <c r="CO38" s="116"/>
      <c r="CP38" s="116"/>
      <c r="CQ38" s="104"/>
    </row>
    <row r="39" spans="1:95" s="3" customFormat="1" ht="11.25" customHeight="1">
      <c r="A39" s="116"/>
      <c r="B39" s="116"/>
      <c r="C39" s="116"/>
      <c r="D39" s="116"/>
      <c r="E39" s="47"/>
      <c r="G39" s="116"/>
      <c r="H39" s="116"/>
      <c r="I39" s="116"/>
      <c r="J39" s="116"/>
      <c r="K39" s="47"/>
      <c r="M39" s="116"/>
      <c r="N39" s="116"/>
      <c r="O39" s="116"/>
      <c r="P39" s="116"/>
      <c r="Q39" s="47"/>
      <c r="S39" s="116"/>
      <c r="T39" s="116"/>
      <c r="U39" s="116"/>
      <c r="V39" s="116"/>
      <c r="Y39" s="116"/>
      <c r="Z39" s="116"/>
      <c r="AA39" s="116"/>
      <c r="AB39" s="116"/>
      <c r="AC39" s="104"/>
      <c r="AE39" s="116"/>
      <c r="AF39" s="116"/>
      <c r="AG39" s="116"/>
      <c r="AH39" s="116"/>
      <c r="AI39" s="104"/>
      <c r="AK39" s="116"/>
      <c r="AL39" s="116"/>
      <c r="AM39" s="116"/>
      <c r="AN39" s="116"/>
      <c r="AO39" s="104"/>
      <c r="AQ39" s="116"/>
      <c r="AR39" s="116"/>
      <c r="AS39" s="116"/>
      <c r="AT39" s="116"/>
      <c r="AU39" s="104"/>
      <c r="AW39" s="116"/>
      <c r="AX39" s="116"/>
      <c r="AY39" s="116"/>
      <c r="AZ39" s="116"/>
      <c r="BA39" s="104"/>
      <c r="BC39" s="116"/>
      <c r="BD39" s="116"/>
      <c r="BE39" s="116"/>
      <c r="BF39" s="116"/>
      <c r="BG39" s="104"/>
      <c r="BI39" s="116"/>
      <c r="BJ39" s="116"/>
      <c r="BK39" s="116"/>
      <c r="BL39" s="116"/>
      <c r="BM39" s="104"/>
      <c r="BO39" s="116"/>
      <c r="BP39" s="116"/>
      <c r="BQ39" s="116"/>
      <c r="BR39" s="116"/>
      <c r="BS39" s="104"/>
      <c r="BU39" s="116"/>
      <c r="BV39" s="116"/>
      <c r="BW39" s="116"/>
      <c r="BX39" s="116"/>
      <c r="BY39" s="104"/>
      <c r="CA39" s="116"/>
      <c r="CB39" s="116"/>
      <c r="CC39" s="116"/>
      <c r="CD39" s="116"/>
      <c r="CE39" s="104"/>
      <c r="CG39" s="116"/>
      <c r="CH39" s="116"/>
      <c r="CI39" s="116"/>
      <c r="CJ39" s="116"/>
      <c r="CK39" s="104"/>
      <c r="CM39" s="116"/>
      <c r="CN39" s="116"/>
      <c r="CO39" s="116"/>
      <c r="CP39" s="116"/>
      <c r="CQ39" s="104"/>
    </row>
    <row r="40" spans="1:95" s="3" customFormat="1" ht="11.25">
      <c r="A40" s="116"/>
      <c r="B40" s="116"/>
      <c r="C40" s="116"/>
      <c r="D40" s="116"/>
      <c r="E40" s="47"/>
      <c r="G40" s="116"/>
      <c r="H40" s="116"/>
      <c r="I40" s="116"/>
      <c r="J40" s="116"/>
      <c r="K40" s="47"/>
      <c r="M40" s="116"/>
      <c r="N40" s="116"/>
      <c r="O40" s="116"/>
      <c r="P40" s="116"/>
      <c r="Q40" s="47"/>
      <c r="S40" s="116"/>
      <c r="T40" s="116"/>
      <c r="U40" s="116"/>
      <c r="V40" s="116"/>
      <c r="Y40" s="116"/>
      <c r="Z40" s="116"/>
      <c r="AA40" s="116"/>
      <c r="AB40" s="116"/>
      <c r="AC40" s="104"/>
      <c r="AE40" s="116"/>
      <c r="AF40" s="116"/>
      <c r="AG40" s="116"/>
      <c r="AH40" s="116"/>
      <c r="AI40" s="104"/>
      <c r="AK40" s="116"/>
      <c r="AL40" s="116"/>
      <c r="AM40" s="116"/>
      <c r="AN40" s="116"/>
      <c r="AO40" s="104"/>
      <c r="AQ40" s="116"/>
      <c r="AR40" s="116"/>
      <c r="AS40" s="116"/>
      <c r="AT40" s="116"/>
      <c r="AU40" s="104"/>
      <c r="AW40" s="116"/>
      <c r="AX40" s="116"/>
      <c r="AY40" s="116"/>
      <c r="AZ40" s="116"/>
      <c r="BA40" s="104"/>
      <c r="BC40" s="116"/>
      <c r="BD40" s="116"/>
      <c r="BE40" s="116"/>
      <c r="BF40" s="116"/>
      <c r="BG40" s="104"/>
      <c r="BI40" s="116"/>
      <c r="BJ40" s="116"/>
      <c r="BK40" s="116"/>
      <c r="BL40" s="116"/>
      <c r="BM40" s="104"/>
      <c r="BO40" s="116"/>
      <c r="BP40" s="116"/>
      <c r="BQ40" s="116"/>
      <c r="BR40" s="116"/>
      <c r="BS40" s="104"/>
      <c r="BU40" s="116"/>
      <c r="BV40" s="116"/>
      <c r="BW40" s="116"/>
      <c r="BX40" s="116"/>
      <c r="BY40" s="104"/>
      <c r="CA40" s="116"/>
      <c r="CB40" s="116"/>
      <c r="CC40" s="116"/>
      <c r="CD40" s="116"/>
      <c r="CE40" s="104"/>
      <c r="CG40" s="116"/>
      <c r="CH40" s="116"/>
      <c r="CI40" s="116"/>
      <c r="CJ40" s="116"/>
      <c r="CK40" s="104"/>
      <c r="CM40" s="116"/>
      <c r="CN40" s="116"/>
      <c r="CO40" s="116"/>
      <c r="CP40" s="116"/>
      <c r="CQ40" s="104"/>
    </row>
    <row r="41" spans="1:95" s="3" customFormat="1" ht="11.25">
      <c r="A41" s="116"/>
      <c r="B41" s="116"/>
      <c r="C41" s="116"/>
      <c r="D41" s="116"/>
      <c r="E41" s="47"/>
      <c r="G41" s="116"/>
      <c r="H41" s="116"/>
      <c r="I41" s="116"/>
      <c r="J41" s="116"/>
      <c r="K41" s="47"/>
      <c r="M41" s="116"/>
      <c r="N41" s="116"/>
      <c r="O41" s="116"/>
      <c r="P41" s="116"/>
      <c r="Q41" s="47"/>
      <c r="S41" s="116"/>
      <c r="T41" s="116"/>
      <c r="U41" s="116"/>
      <c r="V41" s="116"/>
      <c r="Y41" s="116"/>
      <c r="Z41" s="116"/>
      <c r="AA41" s="116"/>
      <c r="AB41" s="116"/>
      <c r="AC41" s="104"/>
      <c r="AE41" s="116"/>
      <c r="AF41" s="116"/>
      <c r="AG41" s="116"/>
      <c r="AH41" s="116"/>
      <c r="AI41" s="104"/>
      <c r="AK41" s="116"/>
      <c r="AL41" s="116"/>
      <c r="AM41" s="116"/>
      <c r="AN41" s="116"/>
      <c r="AO41" s="104"/>
      <c r="AQ41" s="116"/>
      <c r="AR41" s="116"/>
      <c r="AS41" s="116"/>
      <c r="AT41" s="116"/>
      <c r="AU41" s="104"/>
      <c r="AW41" s="116"/>
      <c r="AX41" s="116"/>
      <c r="AY41" s="116"/>
      <c r="AZ41" s="116"/>
      <c r="BA41" s="104"/>
      <c r="BC41" s="116"/>
      <c r="BD41" s="116"/>
      <c r="BE41" s="116"/>
      <c r="BF41" s="116"/>
      <c r="BG41" s="104"/>
      <c r="BI41" s="116"/>
      <c r="BJ41" s="116"/>
      <c r="BK41" s="116"/>
      <c r="BL41" s="116"/>
      <c r="BM41" s="104"/>
      <c r="BO41" s="116"/>
      <c r="BP41" s="116"/>
      <c r="BQ41" s="116"/>
      <c r="BR41" s="116"/>
      <c r="BS41" s="104"/>
      <c r="BU41" s="116"/>
      <c r="BV41" s="116"/>
      <c r="BW41" s="116"/>
      <c r="BX41" s="116"/>
      <c r="BY41" s="104"/>
      <c r="CA41" s="116"/>
      <c r="CB41" s="116"/>
      <c r="CC41" s="116"/>
      <c r="CD41" s="116"/>
      <c r="CE41" s="104"/>
      <c r="CG41" s="116"/>
      <c r="CH41" s="116"/>
      <c r="CI41" s="116"/>
      <c r="CJ41" s="116"/>
      <c r="CK41" s="104"/>
      <c r="CM41" s="116"/>
      <c r="CN41" s="116"/>
      <c r="CO41" s="116"/>
      <c r="CP41" s="116"/>
      <c r="CQ41" s="104"/>
    </row>
    <row r="42" spans="1:95" ht="13.5">
      <c r="A42" s="117"/>
      <c r="B42" s="117"/>
      <c r="C42" s="117"/>
      <c r="D42" s="117"/>
      <c r="E42" s="48"/>
      <c r="G42" s="117"/>
      <c r="H42" s="117"/>
      <c r="I42" s="117"/>
      <c r="J42" s="117"/>
      <c r="K42" s="48"/>
      <c r="M42" s="117"/>
      <c r="N42" s="117"/>
      <c r="O42" s="117"/>
      <c r="P42" s="117"/>
      <c r="Q42" s="48"/>
      <c r="S42" s="117"/>
      <c r="T42" s="117"/>
      <c r="U42" s="117"/>
      <c r="V42" s="117"/>
      <c r="Y42" s="118"/>
      <c r="Z42" s="118"/>
      <c r="AA42" s="118"/>
      <c r="AB42" s="118"/>
      <c r="AC42" s="104"/>
      <c r="AE42" s="118"/>
      <c r="AF42" s="118"/>
      <c r="AG42" s="118"/>
      <c r="AH42" s="118"/>
      <c r="AI42" s="104"/>
      <c r="AK42" s="118"/>
      <c r="AL42" s="118"/>
      <c r="AM42" s="118"/>
      <c r="AN42" s="118"/>
      <c r="AO42" s="104"/>
      <c r="AQ42" s="118"/>
      <c r="AR42" s="118"/>
      <c r="AS42" s="118"/>
      <c r="AT42" s="118"/>
      <c r="AU42" s="104"/>
      <c r="AW42" s="118"/>
      <c r="AX42" s="118"/>
      <c r="AY42" s="118"/>
      <c r="AZ42" s="118"/>
      <c r="BA42" s="104"/>
      <c r="BC42" s="118"/>
      <c r="BD42" s="118"/>
      <c r="BE42" s="118"/>
      <c r="BF42" s="118"/>
      <c r="BG42" s="104"/>
      <c r="BI42" s="118"/>
      <c r="BJ42" s="118"/>
      <c r="BK42" s="118"/>
      <c r="BL42" s="118"/>
      <c r="BM42" s="104"/>
      <c r="BO42" s="118"/>
      <c r="BP42" s="118"/>
      <c r="BQ42" s="118"/>
      <c r="BR42" s="118"/>
      <c r="BS42" s="104"/>
      <c r="BU42" s="118"/>
      <c r="BV42" s="118"/>
      <c r="BW42" s="118"/>
      <c r="BX42" s="118"/>
      <c r="BY42" s="104"/>
      <c r="CA42" s="118"/>
      <c r="CB42" s="118"/>
      <c r="CC42" s="118"/>
      <c r="CD42" s="118"/>
      <c r="CE42" s="104"/>
      <c r="CG42" s="118"/>
      <c r="CH42" s="118"/>
      <c r="CI42" s="118"/>
      <c r="CJ42" s="118"/>
      <c r="CK42" s="104"/>
      <c r="CM42" s="118"/>
      <c r="CN42" s="118"/>
      <c r="CO42" s="118"/>
      <c r="CP42" s="118"/>
      <c r="CQ42" s="104"/>
    </row>
  </sheetData>
  <sheetProtection/>
  <mergeCells count="112">
    <mergeCell ref="CG33:CK42"/>
    <mergeCell ref="CM33:CQ42"/>
    <mergeCell ref="AW33:BA42"/>
    <mergeCell ref="BC33:BG42"/>
    <mergeCell ref="BI33:BM42"/>
    <mergeCell ref="BO33:BS42"/>
    <mergeCell ref="BU33:BY42"/>
    <mergeCell ref="CA33:CE42"/>
    <mergeCell ref="CP5:CP7"/>
    <mergeCell ref="CQ5:CQ7"/>
    <mergeCell ref="A33:D42"/>
    <mergeCell ref="G33:J42"/>
    <mergeCell ref="M33:P42"/>
    <mergeCell ref="S33:V42"/>
    <mergeCell ref="Y33:AC42"/>
    <mergeCell ref="AE33:AI42"/>
    <mergeCell ref="AK33:AO42"/>
    <mergeCell ref="AQ33:AU42"/>
    <mergeCell ref="CI5:CI7"/>
    <mergeCell ref="CJ5:CJ7"/>
    <mergeCell ref="CK5:CK7"/>
    <mergeCell ref="CM5:CM8"/>
    <mergeCell ref="CN5:CN8"/>
    <mergeCell ref="CO5:CO7"/>
    <mergeCell ref="CB5:CB8"/>
    <mergeCell ref="CC5:CC7"/>
    <mergeCell ref="CD5:CD7"/>
    <mergeCell ref="CE5:CE7"/>
    <mergeCell ref="CG5:CG8"/>
    <mergeCell ref="CH5:CH8"/>
    <mergeCell ref="BU5:BU8"/>
    <mergeCell ref="BV5:BV8"/>
    <mergeCell ref="BW5:BW7"/>
    <mergeCell ref="BX5:BX7"/>
    <mergeCell ref="BY5:BY7"/>
    <mergeCell ref="CA5:CA8"/>
    <mergeCell ref="BM5:BM7"/>
    <mergeCell ref="BO5:BO8"/>
    <mergeCell ref="BP5:BP8"/>
    <mergeCell ref="BQ5:BQ7"/>
    <mergeCell ref="BR5:BR7"/>
    <mergeCell ref="BS5:BS7"/>
    <mergeCell ref="BF5:BF7"/>
    <mergeCell ref="BG5:BG7"/>
    <mergeCell ref="BI5:BI8"/>
    <mergeCell ref="BJ5:BJ8"/>
    <mergeCell ref="BK5:BK7"/>
    <mergeCell ref="BL5:BL7"/>
    <mergeCell ref="AY5:AY7"/>
    <mergeCell ref="AZ5:AZ7"/>
    <mergeCell ref="BA5:BA7"/>
    <mergeCell ref="BC5:BC8"/>
    <mergeCell ref="BD5:BD8"/>
    <mergeCell ref="BE5:BE7"/>
    <mergeCell ref="AR5:AR8"/>
    <mergeCell ref="AS5:AS7"/>
    <mergeCell ref="AT5:AT7"/>
    <mergeCell ref="AU5:AU7"/>
    <mergeCell ref="AW5:AW8"/>
    <mergeCell ref="AX5:AX8"/>
    <mergeCell ref="AK5:AK8"/>
    <mergeCell ref="AL5:AL8"/>
    <mergeCell ref="AM5:AM7"/>
    <mergeCell ref="AN5:AN7"/>
    <mergeCell ref="AO5:AO7"/>
    <mergeCell ref="AQ5:AQ8"/>
    <mergeCell ref="AC5:AC7"/>
    <mergeCell ref="AE5:AE8"/>
    <mergeCell ref="AF5:AF8"/>
    <mergeCell ref="AG5:AG7"/>
    <mergeCell ref="AH5:AH7"/>
    <mergeCell ref="AI5:AI7"/>
    <mergeCell ref="V5:V7"/>
    <mergeCell ref="W5:W7"/>
    <mergeCell ref="Y5:Y8"/>
    <mergeCell ref="Z5:Z8"/>
    <mergeCell ref="AA5:AA7"/>
    <mergeCell ref="AB5:AB7"/>
    <mergeCell ref="O5:O7"/>
    <mergeCell ref="P5:P7"/>
    <mergeCell ref="Q5:Q7"/>
    <mergeCell ref="S5:S8"/>
    <mergeCell ref="T5:T8"/>
    <mergeCell ref="U5:U7"/>
    <mergeCell ref="H5:H8"/>
    <mergeCell ref="I5:I7"/>
    <mergeCell ref="J5:J7"/>
    <mergeCell ref="K5:K7"/>
    <mergeCell ref="M5:M8"/>
    <mergeCell ref="N5:N8"/>
    <mergeCell ref="BU3:BY4"/>
    <mergeCell ref="CA3:CE4"/>
    <mergeCell ref="CG3:CK4"/>
    <mergeCell ref="CM3:CQ4"/>
    <mergeCell ref="A5:A8"/>
    <mergeCell ref="B5:B8"/>
    <mergeCell ref="C5:C7"/>
    <mergeCell ref="D5:D7"/>
    <mergeCell ref="E5:E7"/>
    <mergeCell ref="G5:G8"/>
    <mergeCell ref="AK3:AO4"/>
    <mergeCell ref="AQ3:AU4"/>
    <mergeCell ref="AW3:BA4"/>
    <mergeCell ref="BC3:BG4"/>
    <mergeCell ref="BI3:BM4"/>
    <mergeCell ref="BO3:BS4"/>
    <mergeCell ref="A3:D4"/>
    <mergeCell ref="G3:J4"/>
    <mergeCell ref="M3:P4"/>
    <mergeCell ref="S3:V4"/>
    <mergeCell ref="Y3:AC4"/>
    <mergeCell ref="AE3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9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>
      <c r="A2">
        <v>1</v>
      </c>
      <c r="B2" t="s">
        <v>15</v>
      </c>
      <c r="C2">
        <v>42326</v>
      </c>
      <c r="D2">
        <v>19254</v>
      </c>
      <c r="E2">
        <v>307695</v>
      </c>
      <c r="F2">
        <v>9718222423</v>
      </c>
      <c r="G2">
        <v>529322</v>
      </c>
      <c r="H2">
        <v>862772</v>
      </c>
      <c r="I2">
        <v>8065128599</v>
      </c>
      <c r="J2">
        <v>83442</v>
      </c>
      <c r="K2">
        <v>193431</v>
      </c>
      <c r="L2">
        <v>1273932330</v>
      </c>
      <c r="M2">
        <v>632018</v>
      </c>
      <c r="N2">
        <v>1363898</v>
      </c>
      <c r="O2">
        <v>19057283352</v>
      </c>
    </row>
    <row r="3" spans="1:15" ht="13.5">
      <c r="A3">
        <v>2</v>
      </c>
      <c r="B3" t="s">
        <v>16</v>
      </c>
      <c r="C3">
        <v>12390</v>
      </c>
      <c r="D3">
        <v>5848</v>
      </c>
      <c r="E3">
        <v>96566</v>
      </c>
      <c r="F3">
        <v>3052782198</v>
      </c>
      <c r="G3">
        <v>152773</v>
      </c>
      <c r="H3">
        <v>254539</v>
      </c>
      <c r="I3">
        <v>2198310708</v>
      </c>
      <c r="J3">
        <v>22967</v>
      </c>
      <c r="K3">
        <v>56609</v>
      </c>
      <c r="L3">
        <v>375251000</v>
      </c>
      <c r="M3">
        <v>181588</v>
      </c>
      <c r="N3">
        <v>407714</v>
      </c>
      <c r="O3">
        <v>5626343906</v>
      </c>
    </row>
    <row r="4" spans="1:15" ht="13.5">
      <c r="A4">
        <v>3</v>
      </c>
      <c r="B4" t="s">
        <v>17</v>
      </c>
      <c r="C4">
        <v>8620</v>
      </c>
      <c r="D4">
        <v>3757</v>
      </c>
      <c r="E4">
        <v>63997</v>
      </c>
      <c r="F4">
        <v>1905922174</v>
      </c>
      <c r="G4">
        <v>107706</v>
      </c>
      <c r="H4">
        <v>192532</v>
      </c>
      <c r="I4">
        <v>1606466150</v>
      </c>
      <c r="J4">
        <v>17202</v>
      </c>
      <c r="K4">
        <v>41927</v>
      </c>
      <c r="L4">
        <v>249912210</v>
      </c>
      <c r="M4">
        <v>128665</v>
      </c>
      <c r="N4">
        <v>298456</v>
      </c>
      <c r="O4">
        <v>3762300534</v>
      </c>
    </row>
    <row r="5" spans="1:15" ht="13.5">
      <c r="A5">
        <v>4</v>
      </c>
      <c r="B5" t="s">
        <v>18</v>
      </c>
      <c r="C5">
        <v>7135</v>
      </c>
      <c r="D5">
        <v>3333</v>
      </c>
      <c r="E5">
        <v>53745</v>
      </c>
      <c r="F5">
        <v>1653903770</v>
      </c>
      <c r="G5">
        <v>93137</v>
      </c>
      <c r="H5">
        <v>157979</v>
      </c>
      <c r="I5">
        <v>1291068620</v>
      </c>
      <c r="J5">
        <v>12351</v>
      </c>
      <c r="K5">
        <v>29716</v>
      </c>
      <c r="L5">
        <v>181731290</v>
      </c>
      <c r="M5">
        <v>108821</v>
      </c>
      <c r="N5">
        <v>241440</v>
      </c>
      <c r="O5">
        <v>3126703680</v>
      </c>
    </row>
    <row r="6" spans="1:15" ht="13.5">
      <c r="A6">
        <v>5</v>
      </c>
      <c r="B6" t="s">
        <v>19</v>
      </c>
      <c r="C6">
        <v>9471</v>
      </c>
      <c r="D6">
        <v>4096</v>
      </c>
      <c r="E6">
        <v>65221</v>
      </c>
      <c r="F6">
        <v>2097154190</v>
      </c>
      <c r="G6">
        <v>112043</v>
      </c>
      <c r="H6">
        <v>179550</v>
      </c>
      <c r="I6">
        <v>1589905460</v>
      </c>
      <c r="J6">
        <v>18229</v>
      </c>
      <c r="K6">
        <v>37353</v>
      </c>
      <c r="L6">
        <v>269693820</v>
      </c>
      <c r="M6">
        <v>134368</v>
      </c>
      <c r="N6">
        <v>282124</v>
      </c>
      <c r="O6">
        <v>3956753470</v>
      </c>
    </row>
    <row r="7" spans="1:15" ht="13.5">
      <c r="A7">
        <v>6</v>
      </c>
      <c r="B7" t="s">
        <v>20</v>
      </c>
      <c r="C7">
        <v>5111</v>
      </c>
      <c r="D7">
        <v>2485</v>
      </c>
      <c r="E7">
        <v>37142</v>
      </c>
      <c r="F7">
        <v>1201989920</v>
      </c>
      <c r="G7">
        <v>69320</v>
      </c>
      <c r="H7">
        <v>108924</v>
      </c>
      <c r="I7">
        <v>964817200</v>
      </c>
      <c r="J7">
        <v>10252</v>
      </c>
      <c r="K7">
        <v>22866</v>
      </c>
      <c r="L7">
        <v>146441190</v>
      </c>
      <c r="M7">
        <v>82057</v>
      </c>
      <c r="N7">
        <v>168932</v>
      </c>
      <c r="O7">
        <v>2313248310</v>
      </c>
    </row>
    <row r="8" spans="1:15" ht="13.5">
      <c r="A8">
        <v>7</v>
      </c>
      <c r="B8" t="s">
        <v>21</v>
      </c>
      <c r="C8">
        <v>2542</v>
      </c>
      <c r="D8">
        <v>1375</v>
      </c>
      <c r="E8">
        <v>20678</v>
      </c>
      <c r="F8">
        <v>719023119</v>
      </c>
      <c r="G8">
        <v>34434</v>
      </c>
      <c r="H8">
        <v>58891</v>
      </c>
      <c r="I8">
        <v>539997876</v>
      </c>
      <c r="J8">
        <v>4098</v>
      </c>
      <c r="K8">
        <v>10516</v>
      </c>
      <c r="L8">
        <v>71906526</v>
      </c>
      <c r="M8">
        <v>39907</v>
      </c>
      <c r="N8">
        <v>90085</v>
      </c>
      <c r="O8">
        <v>1330927521</v>
      </c>
    </row>
    <row r="9" spans="1:15" ht="13.5">
      <c r="A9">
        <v>8</v>
      </c>
      <c r="B9" t="s">
        <v>22</v>
      </c>
      <c r="C9">
        <v>2986</v>
      </c>
      <c r="D9">
        <v>1568</v>
      </c>
      <c r="E9">
        <v>23346</v>
      </c>
      <c r="F9">
        <v>720964551</v>
      </c>
      <c r="G9">
        <v>36117</v>
      </c>
      <c r="H9">
        <v>62122</v>
      </c>
      <c r="I9">
        <v>574861815</v>
      </c>
      <c r="J9">
        <v>4265</v>
      </c>
      <c r="K9">
        <v>9430</v>
      </c>
      <c r="L9">
        <v>70708570</v>
      </c>
      <c r="M9">
        <v>41950</v>
      </c>
      <c r="N9">
        <v>94898</v>
      </c>
      <c r="O9">
        <v>1366534936</v>
      </c>
    </row>
    <row r="10" spans="1:15" ht="13.5">
      <c r="A10">
        <v>9</v>
      </c>
      <c r="B10" t="s">
        <v>23</v>
      </c>
      <c r="C10">
        <v>2734</v>
      </c>
      <c r="D10">
        <v>1342</v>
      </c>
      <c r="E10">
        <v>22338</v>
      </c>
      <c r="F10">
        <v>675502396</v>
      </c>
      <c r="G10">
        <v>31641</v>
      </c>
      <c r="H10">
        <v>51592</v>
      </c>
      <c r="I10">
        <v>445225937</v>
      </c>
      <c r="J10">
        <v>4072</v>
      </c>
      <c r="K10">
        <v>10786</v>
      </c>
      <c r="L10">
        <v>73635860</v>
      </c>
      <c r="M10">
        <v>37055</v>
      </c>
      <c r="N10">
        <v>84716</v>
      </c>
      <c r="O10">
        <v>1194364193</v>
      </c>
    </row>
    <row r="11" spans="1:15" ht="13.5">
      <c r="A11">
        <v>10</v>
      </c>
      <c r="B11" t="s">
        <v>24</v>
      </c>
      <c r="C11">
        <v>3425</v>
      </c>
      <c r="D11">
        <v>1680</v>
      </c>
      <c r="E11">
        <v>26290</v>
      </c>
      <c r="F11">
        <v>856196980</v>
      </c>
      <c r="G11">
        <v>38291</v>
      </c>
      <c r="H11">
        <v>59313</v>
      </c>
      <c r="I11">
        <v>523448740</v>
      </c>
      <c r="J11">
        <v>4922</v>
      </c>
      <c r="K11">
        <v>12733</v>
      </c>
      <c r="L11">
        <v>87887350</v>
      </c>
      <c r="M11">
        <v>44893</v>
      </c>
      <c r="N11">
        <v>98336</v>
      </c>
      <c r="O11">
        <v>1467533070</v>
      </c>
    </row>
    <row r="12" spans="1:15" ht="13.5">
      <c r="A12">
        <v>11</v>
      </c>
      <c r="B12" t="s">
        <v>25</v>
      </c>
      <c r="C12">
        <v>6440</v>
      </c>
      <c r="D12">
        <v>3254</v>
      </c>
      <c r="E12">
        <v>53463</v>
      </c>
      <c r="F12">
        <v>1523547785</v>
      </c>
      <c r="G12">
        <v>76956</v>
      </c>
      <c r="H12">
        <v>127776</v>
      </c>
      <c r="I12">
        <v>1088876328</v>
      </c>
      <c r="J12">
        <v>10295</v>
      </c>
      <c r="K12">
        <v>25207</v>
      </c>
      <c r="L12">
        <v>167991680</v>
      </c>
      <c r="M12">
        <v>90505</v>
      </c>
      <c r="N12">
        <v>206446</v>
      </c>
      <c r="O12">
        <v>2780415793</v>
      </c>
    </row>
    <row r="13" spans="1:15" ht="13.5">
      <c r="A13">
        <v>16</v>
      </c>
      <c r="B13" t="s">
        <v>26</v>
      </c>
      <c r="C13">
        <v>347</v>
      </c>
      <c r="D13">
        <v>114</v>
      </c>
      <c r="E13">
        <v>1401</v>
      </c>
      <c r="F13">
        <v>52580230</v>
      </c>
      <c r="G13">
        <v>3958</v>
      </c>
      <c r="H13">
        <v>5814</v>
      </c>
      <c r="I13">
        <v>62701820</v>
      </c>
      <c r="J13">
        <v>541</v>
      </c>
      <c r="K13">
        <v>1135</v>
      </c>
      <c r="L13">
        <v>8432140</v>
      </c>
      <c r="M13">
        <v>4613</v>
      </c>
      <c r="N13">
        <v>8350</v>
      </c>
      <c r="O13">
        <v>123714190</v>
      </c>
    </row>
    <row r="14" spans="1:15" ht="13.5">
      <c r="A14">
        <v>20</v>
      </c>
      <c r="B14" t="s">
        <v>27</v>
      </c>
      <c r="C14">
        <v>2821</v>
      </c>
      <c r="D14">
        <v>1289</v>
      </c>
      <c r="E14">
        <v>19017</v>
      </c>
      <c r="F14">
        <v>695839090</v>
      </c>
      <c r="G14">
        <v>34395</v>
      </c>
      <c r="H14">
        <v>49454</v>
      </c>
      <c r="I14">
        <v>467971420</v>
      </c>
      <c r="J14">
        <v>4568</v>
      </c>
      <c r="K14">
        <v>11622</v>
      </c>
      <c r="L14">
        <v>83755510</v>
      </c>
      <c r="M14">
        <v>40252</v>
      </c>
      <c r="N14">
        <v>80093</v>
      </c>
      <c r="O14">
        <v>1247566020</v>
      </c>
    </row>
    <row r="15" spans="1:15" ht="13.5">
      <c r="A15">
        <v>46</v>
      </c>
      <c r="B15" t="s">
        <v>28</v>
      </c>
      <c r="C15">
        <v>1250</v>
      </c>
      <c r="D15">
        <v>735</v>
      </c>
      <c r="E15">
        <v>11739</v>
      </c>
      <c r="F15">
        <v>381579550</v>
      </c>
      <c r="G15">
        <v>16102</v>
      </c>
      <c r="H15">
        <v>25518</v>
      </c>
      <c r="I15">
        <v>234844520</v>
      </c>
      <c r="J15">
        <v>1987</v>
      </c>
      <c r="K15">
        <v>4551</v>
      </c>
      <c r="L15">
        <v>29760840</v>
      </c>
      <c r="M15">
        <v>18824</v>
      </c>
      <c r="N15">
        <v>41808</v>
      </c>
      <c r="O15">
        <v>646184910</v>
      </c>
    </row>
    <row r="16" spans="1:15" ht="13.5">
      <c r="A16">
        <v>47</v>
      </c>
      <c r="B16" t="s">
        <v>29</v>
      </c>
      <c r="C16">
        <v>1925</v>
      </c>
      <c r="D16">
        <v>1000</v>
      </c>
      <c r="E16">
        <v>16869</v>
      </c>
      <c r="F16">
        <v>476567720</v>
      </c>
      <c r="G16">
        <v>25612</v>
      </c>
      <c r="H16">
        <v>43787</v>
      </c>
      <c r="I16">
        <v>369736380</v>
      </c>
      <c r="J16">
        <v>3077</v>
      </c>
      <c r="K16">
        <v>7327</v>
      </c>
      <c r="L16">
        <v>49321050</v>
      </c>
      <c r="M16">
        <v>29689</v>
      </c>
      <c r="N16">
        <v>67983</v>
      </c>
      <c r="O16">
        <v>895625150</v>
      </c>
    </row>
    <row r="17" spans="1:15" ht="13.5">
      <c r="A17">
        <v>101</v>
      </c>
      <c r="B17" t="s">
        <v>30</v>
      </c>
      <c r="C17">
        <v>4653</v>
      </c>
      <c r="D17">
        <v>2384</v>
      </c>
      <c r="E17">
        <v>33492</v>
      </c>
      <c r="F17">
        <v>1137694303</v>
      </c>
      <c r="G17">
        <v>55200</v>
      </c>
      <c r="H17">
        <v>89589</v>
      </c>
      <c r="I17">
        <v>841125708</v>
      </c>
      <c r="J17">
        <v>7523</v>
      </c>
      <c r="K17">
        <v>17375</v>
      </c>
      <c r="L17">
        <v>126911840</v>
      </c>
      <c r="M17">
        <v>65107</v>
      </c>
      <c r="N17">
        <v>140456</v>
      </c>
      <c r="O17">
        <v>2105731851</v>
      </c>
    </row>
    <row r="18" spans="1:15" ht="13.5">
      <c r="A18">
        <v>102</v>
      </c>
      <c r="B18" t="s">
        <v>31</v>
      </c>
      <c r="C18">
        <v>3634</v>
      </c>
      <c r="D18">
        <v>1733</v>
      </c>
      <c r="E18">
        <v>26079</v>
      </c>
      <c r="F18">
        <v>848668737</v>
      </c>
      <c r="G18">
        <v>42917</v>
      </c>
      <c r="H18">
        <v>71092</v>
      </c>
      <c r="I18">
        <v>654644790</v>
      </c>
      <c r="J18">
        <v>6017</v>
      </c>
      <c r="K18">
        <v>13265</v>
      </c>
      <c r="L18">
        <v>94087290</v>
      </c>
      <c r="M18">
        <v>50667</v>
      </c>
      <c r="N18">
        <v>110436</v>
      </c>
      <c r="O18">
        <v>1597400817</v>
      </c>
    </row>
    <row r="19" spans="1:15" ht="13.5">
      <c r="A19">
        <v>103</v>
      </c>
      <c r="B19" t="s">
        <v>32</v>
      </c>
      <c r="C19">
        <v>3887</v>
      </c>
      <c r="D19">
        <v>1663</v>
      </c>
      <c r="E19">
        <v>24687</v>
      </c>
      <c r="F19">
        <v>842198050</v>
      </c>
      <c r="G19">
        <v>48136</v>
      </c>
      <c r="H19">
        <v>75626</v>
      </c>
      <c r="I19">
        <v>727354430</v>
      </c>
      <c r="J19">
        <v>5997</v>
      </c>
      <c r="K19">
        <v>14347</v>
      </c>
      <c r="L19">
        <v>96674750</v>
      </c>
      <c r="M19">
        <v>55796</v>
      </c>
      <c r="N19">
        <v>114660</v>
      </c>
      <c r="O19">
        <v>1666227230</v>
      </c>
    </row>
    <row r="20" spans="1:15" ht="13.5">
      <c r="A20">
        <v>301</v>
      </c>
      <c r="B20" t="s">
        <v>33</v>
      </c>
      <c r="C20">
        <v>253</v>
      </c>
      <c r="D20">
        <v>66</v>
      </c>
      <c r="E20">
        <v>619</v>
      </c>
      <c r="F20">
        <v>30948840</v>
      </c>
      <c r="G20">
        <v>2769</v>
      </c>
      <c r="H20">
        <v>8573</v>
      </c>
      <c r="I20">
        <v>35774770</v>
      </c>
      <c r="J20">
        <v>217</v>
      </c>
      <c r="K20">
        <v>461</v>
      </c>
      <c r="L20">
        <v>2696630</v>
      </c>
      <c r="M20">
        <v>3052</v>
      </c>
      <c r="N20">
        <v>9653</v>
      </c>
      <c r="O20">
        <v>69420240</v>
      </c>
    </row>
    <row r="21" spans="1:15" ht="13.5">
      <c r="A21">
        <v>302</v>
      </c>
      <c r="B21" t="s">
        <v>34</v>
      </c>
      <c r="C21">
        <v>346</v>
      </c>
      <c r="D21">
        <v>94</v>
      </c>
      <c r="E21">
        <v>1136</v>
      </c>
      <c r="F21">
        <v>48617120</v>
      </c>
      <c r="G21">
        <v>2871</v>
      </c>
      <c r="H21">
        <v>4592</v>
      </c>
      <c r="I21">
        <v>49797120</v>
      </c>
      <c r="J21">
        <v>774</v>
      </c>
      <c r="K21">
        <v>1626</v>
      </c>
      <c r="L21">
        <v>9156190</v>
      </c>
      <c r="M21">
        <v>3739</v>
      </c>
      <c r="N21">
        <v>7354</v>
      </c>
      <c r="O21">
        <v>107570430</v>
      </c>
    </row>
    <row r="22" spans="1:15" ht="13.5">
      <c r="A22" t="s">
        <v>35</v>
      </c>
      <c r="C22">
        <v>121697</v>
      </c>
      <c r="D22">
        <v>56910</v>
      </c>
      <c r="E22">
        <v>903765</v>
      </c>
      <c r="F22">
        <v>28560337186</v>
      </c>
      <c r="G22">
        <v>1508060</v>
      </c>
      <c r="H22">
        <v>2476870</v>
      </c>
      <c r="I22">
        <v>22246486501</v>
      </c>
      <c r="J22">
        <v>221805</v>
      </c>
      <c r="K22">
        <v>520196</v>
      </c>
      <c r="L22">
        <v>3458035246</v>
      </c>
      <c r="M22">
        <v>1786775</v>
      </c>
      <c r="N22">
        <v>3900831</v>
      </c>
      <c r="O22">
        <v>54264858933</v>
      </c>
    </row>
    <row r="23" spans="1:15" ht="13.5">
      <c r="A23" t="s">
        <v>36</v>
      </c>
      <c r="C23">
        <v>599</v>
      </c>
      <c r="D23">
        <v>160</v>
      </c>
      <c r="E23">
        <v>1755</v>
      </c>
      <c r="F23">
        <v>79565960</v>
      </c>
      <c r="G23">
        <v>5640</v>
      </c>
      <c r="H23">
        <v>13165</v>
      </c>
      <c r="I23">
        <v>85571890</v>
      </c>
      <c r="J23">
        <v>991</v>
      </c>
      <c r="K23">
        <v>2087</v>
      </c>
      <c r="L23">
        <v>11852820</v>
      </c>
      <c r="M23">
        <v>6791</v>
      </c>
      <c r="N23">
        <v>17007</v>
      </c>
      <c r="O23">
        <v>176990670</v>
      </c>
    </row>
    <row r="24" spans="1:15" ht="13.5">
      <c r="A24" t="s">
        <v>37</v>
      </c>
      <c r="C24">
        <v>122296</v>
      </c>
      <c r="D24">
        <v>57070</v>
      </c>
      <c r="E24">
        <v>905520</v>
      </c>
      <c r="F24">
        <v>28639903146</v>
      </c>
      <c r="G24">
        <v>1513700</v>
      </c>
      <c r="H24">
        <v>2490035</v>
      </c>
      <c r="I24">
        <v>22332058391</v>
      </c>
      <c r="J24">
        <v>222796</v>
      </c>
      <c r="K24">
        <v>522283</v>
      </c>
      <c r="L24">
        <v>3469888066</v>
      </c>
      <c r="M24">
        <v>1793566</v>
      </c>
      <c r="N24">
        <v>3917838</v>
      </c>
      <c r="O24">
        <v>54441849603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2" sqref="C2:O24"/>
    </sheetView>
  </sheetViews>
  <sheetFormatPr defaultColWidth="9.140625" defaultRowHeight="15"/>
  <sheetData>
    <row r="1" spans="1:15" ht="94.5">
      <c r="A1" s="1" t="s">
        <v>0</v>
      </c>
      <c r="B1" s="1" t="s">
        <v>1</v>
      </c>
      <c r="C1" s="1" t="s">
        <v>147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>
      <c r="A2">
        <v>1</v>
      </c>
      <c r="B2" t="s">
        <v>15</v>
      </c>
      <c r="C2">
        <v>43926</v>
      </c>
      <c r="D2">
        <v>20221</v>
      </c>
      <c r="E2">
        <v>326402</v>
      </c>
      <c r="F2">
        <v>10399548603</v>
      </c>
      <c r="G2">
        <v>544135</v>
      </c>
      <c r="H2">
        <v>868629</v>
      </c>
      <c r="I2">
        <v>8403422462</v>
      </c>
      <c r="J2">
        <v>85915</v>
      </c>
      <c r="K2">
        <v>193766</v>
      </c>
      <c r="L2">
        <v>1293054140</v>
      </c>
      <c r="M2">
        <v>650271</v>
      </c>
      <c r="N2">
        <v>1388797</v>
      </c>
      <c r="O2">
        <v>20096025205</v>
      </c>
    </row>
    <row r="3" spans="1:15" ht="13.5">
      <c r="A3">
        <v>2</v>
      </c>
      <c r="B3" t="s">
        <v>16</v>
      </c>
      <c r="C3">
        <v>12542</v>
      </c>
      <c r="D3">
        <v>6130</v>
      </c>
      <c r="E3">
        <v>101504</v>
      </c>
      <c r="F3">
        <v>3216918947</v>
      </c>
      <c r="G3">
        <v>154988</v>
      </c>
      <c r="H3">
        <v>256600</v>
      </c>
      <c r="I3">
        <v>2256198839</v>
      </c>
      <c r="J3">
        <v>23703</v>
      </c>
      <c r="K3">
        <v>57020</v>
      </c>
      <c r="L3">
        <v>371049370</v>
      </c>
      <c r="M3">
        <v>184821</v>
      </c>
      <c r="N3">
        <v>415124</v>
      </c>
      <c r="O3">
        <v>5844167156</v>
      </c>
    </row>
    <row r="4" spans="1:15" ht="13.5">
      <c r="A4">
        <v>3</v>
      </c>
      <c r="B4" t="s">
        <v>17</v>
      </c>
      <c r="C4">
        <v>8874</v>
      </c>
      <c r="D4">
        <v>4012</v>
      </c>
      <c r="E4">
        <v>66875</v>
      </c>
      <c r="F4">
        <v>2072049315</v>
      </c>
      <c r="G4">
        <v>108876</v>
      </c>
      <c r="H4">
        <v>189164</v>
      </c>
      <c r="I4">
        <v>1697888305</v>
      </c>
      <c r="J4">
        <v>17575</v>
      </c>
      <c r="K4">
        <v>42432</v>
      </c>
      <c r="L4">
        <v>250395950</v>
      </c>
      <c r="M4">
        <v>130463</v>
      </c>
      <c r="N4">
        <v>298471</v>
      </c>
      <c r="O4">
        <v>4020333570</v>
      </c>
    </row>
    <row r="5" spans="1:15" ht="13.5">
      <c r="A5">
        <v>4</v>
      </c>
      <c r="B5" t="s">
        <v>18</v>
      </c>
      <c r="C5">
        <v>7316</v>
      </c>
      <c r="D5">
        <v>3540</v>
      </c>
      <c r="E5">
        <v>57157</v>
      </c>
      <c r="F5">
        <v>1778800010</v>
      </c>
      <c r="G5">
        <v>93588</v>
      </c>
      <c r="H5">
        <v>154852</v>
      </c>
      <c r="I5">
        <v>1316825610</v>
      </c>
      <c r="J5">
        <v>12681</v>
      </c>
      <c r="K5">
        <v>29627</v>
      </c>
      <c r="L5">
        <v>188242910</v>
      </c>
      <c r="M5">
        <v>109809</v>
      </c>
      <c r="N5">
        <v>241636</v>
      </c>
      <c r="O5">
        <v>3283868530</v>
      </c>
    </row>
    <row r="6" spans="1:15" ht="13.5">
      <c r="A6">
        <v>5</v>
      </c>
      <c r="B6" t="s">
        <v>19</v>
      </c>
      <c r="C6">
        <v>9562</v>
      </c>
      <c r="D6">
        <v>4400</v>
      </c>
      <c r="E6">
        <v>71227</v>
      </c>
      <c r="F6">
        <v>2309168007</v>
      </c>
      <c r="G6">
        <v>112433</v>
      </c>
      <c r="H6">
        <v>178091</v>
      </c>
      <c r="I6">
        <v>1636246353</v>
      </c>
      <c r="J6">
        <v>18583</v>
      </c>
      <c r="K6">
        <v>37172</v>
      </c>
      <c r="L6">
        <v>262602910</v>
      </c>
      <c r="M6">
        <v>135416</v>
      </c>
      <c r="N6">
        <v>286490</v>
      </c>
      <c r="O6">
        <v>4208017270</v>
      </c>
    </row>
    <row r="7" spans="1:15" ht="13.5">
      <c r="A7">
        <v>6</v>
      </c>
      <c r="B7" t="s">
        <v>20</v>
      </c>
      <c r="C7">
        <v>5184</v>
      </c>
      <c r="D7">
        <v>2531</v>
      </c>
      <c r="E7">
        <v>37398</v>
      </c>
      <c r="F7">
        <v>1261970780</v>
      </c>
      <c r="G7">
        <v>70523</v>
      </c>
      <c r="H7">
        <v>111292</v>
      </c>
      <c r="I7">
        <v>968852750</v>
      </c>
      <c r="J7">
        <v>10715</v>
      </c>
      <c r="K7">
        <v>23242</v>
      </c>
      <c r="L7">
        <v>151217730</v>
      </c>
      <c r="M7">
        <v>83769</v>
      </c>
      <c r="N7">
        <v>171932</v>
      </c>
      <c r="O7">
        <v>2382041260</v>
      </c>
    </row>
    <row r="8" spans="1:15" ht="13.5">
      <c r="A8">
        <v>7</v>
      </c>
      <c r="B8" t="s">
        <v>21</v>
      </c>
      <c r="C8">
        <v>2496</v>
      </c>
      <c r="D8">
        <v>1184</v>
      </c>
      <c r="E8">
        <v>18163</v>
      </c>
      <c r="F8">
        <v>628094499</v>
      </c>
      <c r="G8">
        <v>33531</v>
      </c>
      <c r="H8">
        <v>54101</v>
      </c>
      <c r="I8">
        <v>474438943</v>
      </c>
      <c r="J8">
        <v>3822</v>
      </c>
      <c r="K8">
        <v>9805</v>
      </c>
      <c r="L8">
        <v>65136600</v>
      </c>
      <c r="M8">
        <v>38537</v>
      </c>
      <c r="N8">
        <v>82069</v>
      </c>
      <c r="O8">
        <v>1167670042</v>
      </c>
    </row>
    <row r="9" spans="1:15" ht="13.5">
      <c r="A9">
        <v>8</v>
      </c>
      <c r="B9" t="s">
        <v>22</v>
      </c>
      <c r="C9">
        <v>3064</v>
      </c>
      <c r="D9">
        <v>1713</v>
      </c>
      <c r="E9">
        <v>24874</v>
      </c>
      <c r="F9">
        <v>753877460</v>
      </c>
      <c r="G9">
        <v>36104</v>
      </c>
      <c r="H9">
        <v>61045</v>
      </c>
      <c r="I9">
        <v>597953800</v>
      </c>
      <c r="J9">
        <v>4255</v>
      </c>
      <c r="K9">
        <v>9271</v>
      </c>
      <c r="L9">
        <v>68941400</v>
      </c>
      <c r="M9">
        <v>42072</v>
      </c>
      <c r="N9">
        <v>95190</v>
      </c>
      <c r="O9">
        <v>1420772660</v>
      </c>
    </row>
    <row r="10" spans="1:15" ht="13.5">
      <c r="A10">
        <v>9</v>
      </c>
      <c r="B10" t="s">
        <v>23</v>
      </c>
      <c r="C10">
        <v>2782</v>
      </c>
      <c r="D10">
        <v>1477</v>
      </c>
      <c r="E10">
        <v>23875</v>
      </c>
      <c r="F10">
        <v>752156224</v>
      </c>
      <c r="G10">
        <v>32417</v>
      </c>
      <c r="H10">
        <v>51725</v>
      </c>
      <c r="I10">
        <v>441403852</v>
      </c>
      <c r="J10">
        <v>4303</v>
      </c>
      <c r="K10">
        <v>11079</v>
      </c>
      <c r="L10">
        <v>82534020</v>
      </c>
      <c r="M10">
        <v>38197</v>
      </c>
      <c r="N10">
        <v>86679</v>
      </c>
      <c r="O10">
        <v>1276094096</v>
      </c>
    </row>
    <row r="11" spans="1:15" ht="13.5">
      <c r="A11">
        <v>10</v>
      </c>
      <c r="B11" t="s">
        <v>24</v>
      </c>
      <c r="C11">
        <v>3489</v>
      </c>
      <c r="D11">
        <v>1734</v>
      </c>
      <c r="E11">
        <v>26082</v>
      </c>
      <c r="F11">
        <v>870243389</v>
      </c>
      <c r="G11">
        <v>38575</v>
      </c>
      <c r="H11">
        <v>59812</v>
      </c>
      <c r="I11">
        <v>545928526</v>
      </c>
      <c r="J11">
        <v>5097</v>
      </c>
      <c r="K11">
        <v>12892</v>
      </c>
      <c r="L11">
        <v>87785950</v>
      </c>
      <c r="M11">
        <v>45406</v>
      </c>
      <c r="N11">
        <v>98786</v>
      </c>
      <c r="O11">
        <v>1503957865</v>
      </c>
    </row>
    <row r="12" spans="1:15" ht="13.5">
      <c r="A12">
        <v>11</v>
      </c>
      <c r="B12" t="s">
        <v>25</v>
      </c>
      <c r="C12">
        <v>6531</v>
      </c>
      <c r="D12">
        <v>3432</v>
      </c>
      <c r="E12">
        <v>56705</v>
      </c>
      <c r="F12">
        <v>1581067303</v>
      </c>
      <c r="G12">
        <v>76720</v>
      </c>
      <c r="H12">
        <v>124552</v>
      </c>
      <c r="I12">
        <v>1085012640</v>
      </c>
      <c r="J12">
        <v>10556</v>
      </c>
      <c r="K12">
        <v>25188</v>
      </c>
      <c r="L12">
        <v>170180260</v>
      </c>
      <c r="M12">
        <v>90708</v>
      </c>
      <c r="N12">
        <v>206445</v>
      </c>
      <c r="O12">
        <v>2836260203</v>
      </c>
    </row>
    <row r="13" spans="1:15" ht="13.5">
      <c r="A13">
        <v>16</v>
      </c>
      <c r="B13" t="s">
        <v>26</v>
      </c>
      <c r="C13">
        <v>372</v>
      </c>
      <c r="D13">
        <v>124</v>
      </c>
      <c r="E13">
        <v>1553</v>
      </c>
      <c r="F13">
        <v>65674410</v>
      </c>
      <c r="G13">
        <v>4108</v>
      </c>
      <c r="H13">
        <v>5993</v>
      </c>
      <c r="I13">
        <v>68977240</v>
      </c>
      <c r="J13">
        <v>617</v>
      </c>
      <c r="K13">
        <v>1378</v>
      </c>
      <c r="L13">
        <v>9879660</v>
      </c>
      <c r="M13">
        <v>4849</v>
      </c>
      <c r="N13">
        <v>8924</v>
      </c>
      <c r="O13">
        <v>144531310</v>
      </c>
    </row>
    <row r="14" spans="1:15" ht="13.5">
      <c r="A14">
        <v>20</v>
      </c>
      <c r="B14" t="s">
        <v>27</v>
      </c>
      <c r="C14">
        <v>2942</v>
      </c>
      <c r="D14">
        <v>1357</v>
      </c>
      <c r="E14">
        <v>20256</v>
      </c>
      <c r="F14">
        <v>752601034</v>
      </c>
      <c r="G14">
        <v>35730</v>
      </c>
      <c r="H14">
        <v>52739</v>
      </c>
      <c r="I14">
        <v>530489352</v>
      </c>
      <c r="J14">
        <v>4839</v>
      </c>
      <c r="K14">
        <v>11962</v>
      </c>
      <c r="L14">
        <v>82176190</v>
      </c>
      <c r="M14">
        <v>41926</v>
      </c>
      <c r="N14">
        <v>84957</v>
      </c>
      <c r="O14">
        <v>1365266576</v>
      </c>
    </row>
    <row r="15" spans="1:15" ht="13.5">
      <c r="A15">
        <v>46</v>
      </c>
      <c r="B15" t="s">
        <v>28</v>
      </c>
      <c r="C15">
        <v>1266</v>
      </c>
      <c r="D15">
        <v>697</v>
      </c>
      <c r="E15">
        <v>11114</v>
      </c>
      <c r="F15">
        <v>378793274</v>
      </c>
      <c r="G15">
        <v>16270</v>
      </c>
      <c r="H15">
        <v>25484</v>
      </c>
      <c r="I15">
        <v>234338686</v>
      </c>
      <c r="J15">
        <v>1836</v>
      </c>
      <c r="K15">
        <v>4210</v>
      </c>
      <c r="L15">
        <v>28032030</v>
      </c>
      <c r="M15">
        <v>18803</v>
      </c>
      <c r="N15">
        <v>40808</v>
      </c>
      <c r="O15">
        <v>641163990</v>
      </c>
    </row>
    <row r="16" spans="1:15" ht="13.5">
      <c r="A16">
        <v>47</v>
      </c>
      <c r="B16" t="s">
        <v>29</v>
      </c>
      <c r="C16">
        <v>1958</v>
      </c>
      <c r="D16">
        <v>1126</v>
      </c>
      <c r="E16">
        <v>19165</v>
      </c>
      <c r="F16">
        <v>584899560</v>
      </c>
      <c r="G16">
        <v>25441</v>
      </c>
      <c r="H16">
        <v>42756</v>
      </c>
      <c r="I16">
        <v>383609430</v>
      </c>
      <c r="J16">
        <v>2934</v>
      </c>
      <c r="K16">
        <v>6873</v>
      </c>
      <c r="L16">
        <v>46770340</v>
      </c>
      <c r="M16">
        <v>29501</v>
      </c>
      <c r="N16">
        <v>68794</v>
      </c>
      <c r="O16">
        <v>1015279330</v>
      </c>
    </row>
    <row r="17" spans="1:15" ht="13.5">
      <c r="A17">
        <v>101</v>
      </c>
      <c r="B17" t="s">
        <v>30</v>
      </c>
      <c r="C17">
        <v>4727</v>
      </c>
      <c r="D17">
        <v>2305</v>
      </c>
      <c r="E17">
        <v>32803</v>
      </c>
      <c r="F17">
        <v>1084467591</v>
      </c>
      <c r="G17">
        <v>56105</v>
      </c>
      <c r="H17">
        <v>89305</v>
      </c>
      <c r="I17">
        <v>879998841</v>
      </c>
      <c r="J17">
        <v>7795</v>
      </c>
      <c r="K17">
        <v>17223</v>
      </c>
      <c r="L17">
        <v>126853670</v>
      </c>
      <c r="M17">
        <v>66205</v>
      </c>
      <c r="N17">
        <v>139331</v>
      </c>
      <c r="O17">
        <v>2091320102</v>
      </c>
    </row>
    <row r="18" spans="1:15" ht="13.5">
      <c r="A18">
        <v>102</v>
      </c>
      <c r="B18" t="s">
        <v>31</v>
      </c>
      <c r="C18">
        <v>3733</v>
      </c>
      <c r="D18">
        <v>1775</v>
      </c>
      <c r="E18">
        <v>25926</v>
      </c>
      <c r="F18">
        <v>929898461</v>
      </c>
      <c r="G18">
        <v>44162</v>
      </c>
      <c r="H18">
        <v>71731</v>
      </c>
      <c r="I18">
        <v>660288948</v>
      </c>
      <c r="J18">
        <v>6214</v>
      </c>
      <c r="K18">
        <v>13462</v>
      </c>
      <c r="L18">
        <v>96989920</v>
      </c>
      <c r="M18">
        <v>52151</v>
      </c>
      <c r="N18">
        <v>111119</v>
      </c>
      <c r="O18">
        <v>1687177329</v>
      </c>
    </row>
    <row r="19" spans="1:15" ht="13.5">
      <c r="A19">
        <v>103</v>
      </c>
      <c r="B19" t="s">
        <v>32</v>
      </c>
      <c r="C19">
        <v>3955</v>
      </c>
      <c r="D19">
        <v>1743</v>
      </c>
      <c r="E19">
        <v>26314</v>
      </c>
      <c r="F19">
        <v>940374034</v>
      </c>
      <c r="G19">
        <v>47598</v>
      </c>
      <c r="H19">
        <v>73718</v>
      </c>
      <c r="I19">
        <v>719109226</v>
      </c>
      <c r="J19">
        <v>6349</v>
      </c>
      <c r="K19">
        <v>15127</v>
      </c>
      <c r="L19">
        <v>100350660</v>
      </c>
      <c r="M19">
        <v>55690</v>
      </c>
      <c r="N19">
        <v>115159</v>
      </c>
      <c r="O19">
        <v>1759833920</v>
      </c>
    </row>
    <row r="20" spans="1:15" ht="13.5">
      <c r="A20">
        <v>301</v>
      </c>
      <c r="B20" t="s">
        <v>33</v>
      </c>
      <c r="C20">
        <v>263</v>
      </c>
      <c r="D20">
        <v>57</v>
      </c>
      <c r="E20">
        <v>690</v>
      </c>
      <c r="F20">
        <v>28442190</v>
      </c>
      <c r="G20">
        <v>2901</v>
      </c>
      <c r="H20">
        <v>4359</v>
      </c>
      <c r="I20">
        <v>38145140</v>
      </c>
      <c r="J20">
        <v>261</v>
      </c>
      <c r="K20">
        <v>498</v>
      </c>
      <c r="L20">
        <v>2875240</v>
      </c>
      <c r="M20">
        <v>3219</v>
      </c>
      <c r="N20">
        <v>5547</v>
      </c>
      <c r="O20">
        <v>69462570</v>
      </c>
    </row>
    <row r="21" spans="1:15" ht="13.5">
      <c r="A21">
        <v>302</v>
      </c>
      <c r="B21" t="s">
        <v>34</v>
      </c>
      <c r="C21">
        <v>338</v>
      </c>
      <c r="D21">
        <v>79</v>
      </c>
      <c r="E21">
        <v>785</v>
      </c>
      <c r="F21">
        <v>47040210</v>
      </c>
      <c r="G21">
        <v>2575</v>
      </c>
      <c r="H21">
        <v>4012</v>
      </c>
      <c r="I21">
        <v>43313940</v>
      </c>
      <c r="J21">
        <v>721</v>
      </c>
      <c r="K21">
        <v>1444</v>
      </c>
      <c r="L21">
        <v>8449530</v>
      </c>
      <c r="M21">
        <v>3375</v>
      </c>
      <c r="N21">
        <v>6241</v>
      </c>
      <c r="O21">
        <v>98803680</v>
      </c>
    </row>
    <row r="22" spans="1:15" ht="13.5">
      <c r="A22" t="s">
        <v>35</v>
      </c>
      <c r="C22">
        <v>124719</v>
      </c>
      <c r="D22">
        <v>59501</v>
      </c>
      <c r="E22">
        <v>947393</v>
      </c>
      <c r="F22">
        <v>30360602901</v>
      </c>
      <c r="G22">
        <v>1531304</v>
      </c>
      <c r="H22">
        <v>2471589</v>
      </c>
      <c r="I22">
        <v>22900983803</v>
      </c>
      <c r="J22">
        <v>227789</v>
      </c>
      <c r="K22">
        <v>521729</v>
      </c>
      <c r="L22">
        <v>3482193710</v>
      </c>
      <c r="M22">
        <v>1818594</v>
      </c>
      <c r="N22">
        <v>3940711</v>
      </c>
      <c r="O22">
        <v>56743780414</v>
      </c>
    </row>
    <row r="23" spans="1:15" ht="13.5">
      <c r="A23" t="s">
        <v>36</v>
      </c>
      <c r="C23">
        <v>601</v>
      </c>
      <c r="D23">
        <v>136</v>
      </c>
      <c r="E23">
        <v>1475</v>
      </c>
      <c r="F23">
        <v>75482400</v>
      </c>
      <c r="G23">
        <v>5476</v>
      </c>
      <c r="H23">
        <v>8371</v>
      </c>
      <c r="I23">
        <v>81459080</v>
      </c>
      <c r="J23">
        <v>982</v>
      </c>
      <c r="K23">
        <v>1942</v>
      </c>
      <c r="L23">
        <v>11324770</v>
      </c>
      <c r="M23">
        <v>6594</v>
      </c>
      <c r="N23">
        <v>11788</v>
      </c>
      <c r="O23">
        <v>168266250</v>
      </c>
    </row>
    <row r="24" spans="1:15" ht="13.5">
      <c r="A24" t="s">
        <v>37</v>
      </c>
      <c r="C24">
        <v>125320</v>
      </c>
      <c r="D24">
        <v>59637</v>
      </c>
      <c r="E24">
        <v>948868</v>
      </c>
      <c r="F24">
        <v>30436085301</v>
      </c>
      <c r="G24">
        <v>1536780</v>
      </c>
      <c r="H24">
        <v>2479960</v>
      </c>
      <c r="I24">
        <v>22982442883</v>
      </c>
      <c r="J24">
        <v>228771</v>
      </c>
      <c r="K24">
        <v>523671</v>
      </c>
      <c r="L24">
        <v>3493518480</v>
      </c>
      <c r="M24">
        <v>1825188</v>
      </c>
      <c r="N24">
        <v>3952499</v>
      </c>
      <c r="O24">
        <v>56912046664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2015-08-27T06:30:01Z</cp:lastPrinted>
  <dcterms:created xsi:type="dcterms:W3CDTF">2015-05-01T08:18:22Z</dcterms:created>
  <dcterms:modified xsi:type="dcterms:W3CDTF">2017-05-02T02:11:53Z</dcterms:modified>
  <cp:category/>
  <cp:version/>
  <cp:contentType/>
  <cp:contentStatus/>
</cp:coreProperties>
</file>